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6.xml" ContentType="application/vnd.openxmlformats-officedocument.drawing+xml"/>
  <Override PartName="/xl/charts/chart9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10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7.xml" ContentType="application/vnd.openxmlformats-officedocument.drawing+xml"/>
  <Override PartName="/xl/charts/chart11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https://wageningenur4-my.sharepoint.com/personal/weishen_zeng_wur_nl/Documents/ETE-2023/5-Experiments/Research-1_TPS/Figures/"/>
    </mc:Choice>
  </mc:AlternateContent>
  <xr:revisionPtr revIDLastSave="6422" documentId="11_186441D3B8A8527AA64A3C3E1E798977B593B69F" xr6:coauthVersionLast="47" xr6:coauthVersionMax="47" xr10:uidLastSave="{520E169D-623B-4949-BD6A-EF37CFEDFE5D}"/>
  <bookViews>
    <workbookView xWindow="-108" yWindow="-108" windowWidth="23256" windowHeight="12456" tabRatio="797" activeTab="13" xr2:uid="{00000000-000D-0000-FFFF-FFFF00000000}"/>
  </bookViews>
  <sheets>
    <sheet name="Experimental plan" sheetId="5" r:id="rId1"/>
    <sheet name="TPS hydrolysis" sheetId="23" r:id="rId2"/>
    <sheet name="Fermentation" sheetId="6" r:id="rId3"/>
    <sheet name="Weight" sheetId="4" r:id="rId4"/>
    <sheet name="VFAs" sheetId="25" r:id="rId5"/>
    <sheet name="PSD" sheetId="24" r:id="rId6"/>
    <sheet name="XRD" sheetId="22" r:id="rId7"/>
    <sheet name="FTIR" sheetId="15" r:id="rId8"/>
    <sheet name="Lactate" sheetId="12" r:id="rId9"/>
    <sheet name="Sugar" sheetId="13" r:id="rId10"/>
    <sheet name="TPA" sheetId="18" r:id="rId11"/>
    <sheet name="1,4-BDO" sheetId="19" r:id="rId12"/>
    <sheet name="AA" sheetId="21" r:id="rId13"/>
    <sheet name="SCOD distribution" sheetId="26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21" l="1"/>
  <c r="J6" i="21"/>
  <c r="R47" i="12"/>
  <c r="F48" i="23"/>
  <c r="D47" i="23"/>
  <c r="E48" i="23" s="1"/>
  <c r="D48" i="23"/>
  <c r="E42" i="12" l="1"/>
  <c r="M42" i="12"/>
  <c r="E43" i="12"/>
  <c r="E44" i="12"/>
  <c r="E45" i="12"/>
  <c r="E46" i="12"/>
  <c r="E47" i="12"/>
  <c r="E48" i="12"/>
  <c r="E49" i="12"/>
  <c r="E50" i="12"/>
  <c r="E51" i="12"/>
  <c r="E52" i="12"/>
  <c r="E53" i="12"/>
  <c r="E54" i="12"/>
  <c r="E55" i="12"/>
  <c r="E56" i="12"/>
  <c r="E57" i="12"/>
  <c r="E58" i="12"/>
  <c r="E59" i="12"/>
  <c r="E60" i="12"/>
  <c r="E61" i="12"/>
  <c r="E62" i="12"/>
  <c r="E63" i="12"/>
  <c r="E64" i="12"/>
  <c r="E65" i="12"/>
  <c r="E66" i="12"/>
  <c r="E67" i="12"/>
  <c r="E68" i="12"/>
  <c r="E69" i="12"/>
  <c r="E70" i="12"/>
  <c r="E71" i="12"/>
  <c r="C73" i="26"/>
  <c r="D73" i="26"/>
  <c r="U73" i="26"/>
  <c r="V73" i="26"/>
  <c r="C74" i="26"/>
  <c r="C81" i="26" s="1"/>
  <c r="D74" i="26"/>
  <c r="C75" i="26"/>
  <c r="D75" i="26"/>
  <c r="C76" i="26"/>
  <c r="D76" i="26"/>
  <c r="C72" i="26"/>
  <c r="V72" i="26"/>
  <c r="U72" i="26"/>
  <c r="T72" i="26"/>
  <c r="S72" i="26"/>
  <c r="D72" i="26"/>
  <c r="C66" i="26"/>
  <c r="D66" i="26"/>
  <c r="K66" i="26"/>
  <c r="L66" i="26"/>
  <c r="S66" i="26"/>
  <c r="T66" i="26"/>
  <c r="U66" i="26"/>
  <c r="V66" i="26"/>
  <c r="K67" i="26"/>
  <c r="G80" i="26" s="1"/>
  <c r="L67" i="26"/>
  <c r="C68" i="26"/>
  <c r="D68" i="26"/>
  <c r="K68" i="26"/>
  <c r="L68" i="26"/>
  <c r="K69" i="26"/>
  <c r="L69" i="26"/>
  <c r="V65" i="26"/>
  <c r="U65" i="26"/>
  <c r="T65" i="26"/>
  <c r="S65" i="26"/>
  <c r="L65" i="26"/>
  <c r="K65" i="26"/>
  <c r="D65" i="26"/>
  <c r="C65" i="26"/>
  <c r="E58" i="26"/>
  <c r="E73" i="26" s="1"/>
  <c r="F58" i="26"/>
  <c r="F73" i="26" s="1"/>
  <c r="G58" i="26"/>
  <c r="G73" i="26" s="1"/>
  <c r="H58" i="26"/>
  <c r="H73" i="26" s="1"/>
  <c r="I58" i="26"/>
  <c r="I73" i="26" s="1"/>
  <c r="J58" i="26"/>
  <c r="J73" i="26" s="1"/>
  <c r="K58" i="26"/>
  <c r="K73" i="26" s="1"/>
  <c r="L58" i="26"/>
  <c r="L73" i="26" s="1"/>
  <c r="M58" i="26"/>
  <c r="M73" i="26" s="1"/>
  <c r="N58" i="26"/>
  <c r="N73" i="26" s="1"/>
  <c r="O58" i="26"/>
  <c r="O73" i="26" s="1"/>
  <c r="P58" i="26"/>
  <c r="P73" i="26" s="1"/>
  <c r="Q58" i="26"/>
  <c r="Q73" i="26" s="1"/>
  <c r="R58" i="26"/>
  <c r="R73" i="26" s="1"/>
  <c r="S58" i="26"/>
  <c r="S73" i="26" s="1"/>
  <c r="T58" i="26"/>
  <c r="T73" i="26" s="1"/>
  <c r="E59" i="26"/>
  <c r="E74" i="26" s="1"/>
  <c r="D81" i="26" s="1"/>
  <c r="F59" i="26"/>
  <c r="F74" i="26" s="1"/>
  <c r="G59" i="26"/>
  <c r="G74" i="26" s="1"/>
  <c r="E81" i="26" s="1"/>
  <c r="H59" i="26"/>
  <c r="H74" i="26" s="1"/>
  <c r="I59" i="26"/>
  <c r="I74" i="26" s="1"/>
  <c r="F81" i="26" s="1"/>
  <c r="J59" i="26"/>
  <c r="J74" i="26" s="1"/>
  <c r="K59" i="26"/>
  <c r="K74" i="26" s="1"/>
  <c r="G81" i="26" s="1"/>
  <c r="L59" i="26"/>
  <c r="L74" i="26" s="1"/>
  <c r="M59" i="26"/>
  <c r="M74" i="26" s="1"/>
  <c r="H81" i="26" s="1"/>
  <c r="N59" i="26"/>
  <c r="N74" i="26" s="1"/>
  <c r="O59" i="26"/>
  <c r="O74" i="26" s="1"/>
  <c r="I81" i="26" s="1"/>
  <c r="P59" i="26"/>
  <c r="P74" i="26" s="1"/>
  <c r="Q59" i="26"/>
  <c r="Q74" i="26" s="1"/>
  <c r="J81" i="26" s="1"/>
  <c r="R59" i="26"/>
  <c r="R74" i="26" s="1"/>
  <c r="S59" i="26"/>
  <c r="S74" i="26" s="1"/>
  <c r="K81" i="26" s="1"/>
  <c r="T59" i="26"/>
  <c r="T74" i="26" s="1"/>
  <c r="U59" i="26"/>
  <c r="U74" i="26" s="1"/>
  <c r="L81" i="26" s="1"/>
  <c r="V59" i="26"/>
  <c r="V74" i="26" s="1"/>
  <c r="E60" i="26"/>
  <c r="E75" i="26" s="1"/>
  <c r="F60" i="26"/>
  <c r="F75" i="26" s="1"/>
  <c r="G60" i="26"/>
  <c r="G75" i="26" s="1"/>
  <c r="H60" i="26"/>
  <c r="H75" i="26" s="1"/>
  <c r="I60" i="26"/>
  <c r="I75" i="26" s="1"/>
  <c r="J60" i="26"/>
  <c r="J75" i="26" s="1"/>
  <c r="K60" i="26"/>
  <c r="K75" i="26" s="1"/>
  <c r="L60" i="26"/>
  <c r="L75" i="26" s="1"/>
  <c r="M60" i="26"/>
  <c r="M75" i="26" s="1"/>
  <c r="N60" i="26"/>
  <c r="N75" i="26" s="1"/>
  <c r="O60" i="26"/>
  <c r="O75" i="26" s="1"/>
  <c r="P60" i="26"/>
  <c r="P75" i="26" s="1"/>
  <c r="Q60" i="26"/>
  <c r="Q75" i="26" s="1"/>
  <c r="R60" i="26"/>
  <c r="R75" i="26" s="1"/>
  <c r="S60" i="26"/>
  <c r="S75" i="26" s="1"/>
  <c r="T60" i="26"/>
  <c r="T75" i="26" s="1"/>
  <c r="U60" i="26"/>
  <c r="U75" i="26" s="1"/>
  <c r="V60" i="26"/>
  <c r="V75" i="26" s="1"/>
  <c r="E61" i="26"/>
  <c r="E76" i="26" s="1"/>
  <c r="F61" i="26"/>
  <c r="F76" i="26" s="1"/>
  <c r="G61" i="26"/>
  <c r="G76" i="26" s="1"/>
  <c r="H61" i="26"/>
  <c r="H76" i="26" s="1"/>
  <c r="I61" i="26"/>
  <c r="I76" i="26" s="1"/>
  <c r="J61" i="26"/>
  <c r="J76" i="26" s="1"/>
  <c r="K61" i="26"/>
  <c r="K76" i="26" s="1"/>
  <c r="L61" i="26"/>
  <c r="L76" i="26" s="1"/>
  <c r="M61" i="26"/>
  <c r="M76" i="26" s="1"/>
  <c r="N61" i="26"/>
  <c r="N76" i="26" s="1"/>
  <c r="O61" i="26"/>
  <c r="O76" i="26" s="1"/>
  <c r="P61" i="26"/>
  <c r="P76" i="26" s="1"/>
  <c r="Q61" i="26"/>
  <c r="Q76" i="26" s="1"/>
  <c r="R61" i="26"/>
  <c r="R76" i="26" s="1"/>
  <c r="S61" i="26"/>
  <c r="S76" i="26" s="1"/>
  <c r="T61" i="26"/>
  <c r="T76" i="26" s="1"/>
  <c r="U61" i="26"/>
  <c r="U76" i="26" s="1"/>
  <c r="V61" i="26"/>
  <c r="V76" i="26" s="1"/>
  <c r="R57" i="26"/>
  <c r="R72" i="26" s="1"/>
  <c r="Q57" i="26"/>
  <c r="Q72" i="26" s="1"/>
  <c r="P57" i="26"/>
  <c r="P72" i="26" s="1"/>
  <c r="O57" i="26"/>
  <c r="O72" i="26" s="1"/>
  <c r="N57" i="26"/>
  <c r="N72" i="26" s="1"/>
  <c r="M57" i="26"/>
  <c r="M72" i="26" s="1"/>
  <c r="L57" i="26"/>
  <c r="L72" i="26" s="1"/>
  <c r="K57" i="26"/>
  <c r="K72" i="26" s="1"/>
  <c r="J57" i="26"/>
  <c r="J72" i="26" s="1"/>
  <c r="I57" i="26"/>
  <c r="I72" i="26" s="1"/>
  <c r="H57" i="26"/>
  <c r="H72" i="26" s="1"/>
  <c r="G57" i="26"/>
  <c r="G72" i="26" s="1"/>
  <c r="F57" i="26"/>
  <c r="F72" i="26" s="1"/>
  <c r="E57" i="26"/>
  <c r="E72" i="26" s="1"/>
  <c r="U46" i="18"/>
  <c r="U47" i="18"/>
  <c r="U48" i="18"/>
  <c r="U49" i="18"/>
  <c r="U50" i="18"/>
  <c r="U51" i="18"/>
  <c r="U52" i="18"/>
  <c r="U53" i="18"/>
  <c r="U54" i="18"/>
  <c r="U55" i="18"/>
  <c r="U56" i="18"/>
  <c r="U57" i="18"/>
  <c r="U58" i="18"/>
  <c r="U59" i="18"/>
  <c r="U60" i="18"/>
  <c r="U61" i="18"/>
  <c r="U62" i="18"/>
  <c r="U63" i="18"/>
  <c r="U64" i="18"/>
  <c r="U65" i="18"/>
  <c r="U66" i="18"/>
  <c r="U67" i="18"/>
  <c r="U68" i="18"/>
  <c r="U69" i="18"/>
  <c r="U70" i="18"/>
  <c r="U71" i="18"/>
  <c r="U72" i="18"/>
  <c r="U73" i="18"/>
  <c r="U74" i="18"/>
  <c r="M46" i="18"/>
  <c r="M47" i="18"/>
  <c r="M48" i="18"/>
  <c r="M49" i="18"/>
  <c r="M50" i="18"/>
  <c r="M51" i="18"/>
  <c r="M52" i="18"/>
  <c r="M53" i="18"/>
  <c r="M54" i="18"/>
  <c r="M55" i="18"/>
  <c r="M56" i="18"/>
  <c r="M57" i="18"/>
  <c r="M58" i="18"/>
  <c r="M59" i="18"/>
  <c r="M60" i="18"/>
  <c r="M61" i="18"/>
  <c r="M62" i="18"/>
  <c r="M63" i="18"/>
  <c r="M64" i="18"/>
  <c r="M65" i="18"/>
  <c r="M66" i="18"/>
  <c r="M67" i="18"/>
  <c r="M68" i="18"/>
  <c r="M69" i="18"/>
  <c r="M70" i="18"/>
  <c r="M71" i="18"/>
  <c r="M72" i="18"/>
  <c r="M73" i="18"/>
  <c r="M74" i="18"/>
  <c r="U45" i="18"/>
  <c r="M45" i="18"/>
  <c r="F50" i="26"/>
  <c r="F65" i="26" s="1"/>
  <c r="F51" i="26"/>
  <c r="F66" i="26" s="1"/>
  <c r="F52" i="26"/>
  <c r="F67" i="26" s="1"/>
  <c r="F53" i="26"/>
  <c r="F68" i="26" s="1"/>
  <c r="F54" i="26"/>
  <c r="F69" i="26" s="1"/>
  <c r="E51" i="26"/>
  <c r="E66" i="26" s="1"/>
  <c r="E52" i="26"/>
  <c r="E67" i="26" s="1"/>
  <c r="D80" i="26" s="1"/>
  <c r="E53" i="26"/>
  <c r="E68" i="26" s="1"/>
  <c r="E54" i="26"/>
  <c r="E69" i="26" s="1"/>
  <c r="E50" i="26"/>
  <c r="E65" i="26" s="1"/>
  <c r="M43" i="12"/>
  <c r="M44" i="12"/>
  <c r="M45" i="12"/>
  <c r="M46" i="12"/>
  <c r="M47" i="12"/>
  <c r="M48" i="12"/>
  <c r="M49" i="12"/>
  <c r="M50" i="12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44" i="21"/>
  <c r="M45" i="21"/>
  <c r="M46" i="21"/>
  <c r="M47" i="21"/>
  <c r="M48" i="21"/>
  <c r="M49" i="21"/>
  <c r="M50" i="21"/>
  <c r="M51" i="21"/>
  <c r="M52" i="21"/>
  <c r="M53" i="21"/>
  <c r="M54" i="21"/>
  <c r="M55" i="21"/>
  <c r="M56" i="21"/>
  <c r="M57" i="21"/>
  <c r="M58" i="21"/>
  <c r="M59" i="21"/>
  <c r="M60" i="21"/>
  <c r="M61" i="21"/>
  <c r="M62" i="21"/>
  <c r="M63" i="21"/>
  <c r="M64" i="21"/>
  <c r="M65" i="21"/>
  <c r="M66" i="21"/>
  <c r="M67" i="21"/>
  <c r="M68" i="21"/>
  <c r="M69" i="21"/>
  <c r="M70" i="21"/>
  <c r="M71" i="21"/>
  <c r="M72" i="21"/>
  <c r="M43" i="21"/>
  <c r="E44" i="21"/>
  <c r="E45" i="21"/>
  <c r="E46" i="21"/>
  <c r="E47" i="21"/>
  <c r="E48" i="21"/>
  <c r="E49" i="21"/>
  <c r="E50" i="21"/>
  <c r="E51" i="21"/>
  <c r="E52" i="21"/>
  <c r="E53" i="21"/>
  <c r="E54" i="21"/>
  <c r="E55" i="21"/>
  <c r="E56" i="21"/>
  <c r="E57" i="21"/>
  <c r="E58" i="21"/>
  <c r="E59" i="21"/>
  <c r="E60" i="21"/>
  <c r="E61" i="21"/>
  <c r="E62" i="21"/>
  <c r="E63" i="21"/>
  <c r="E64" i="21"/>
  <c r="E65" i="21"/>
  <c r="E66" i="21"/>
  <c r="E67" i="21"/>
  <c r="E68" i="21"/>
  <c r="E69" i="21"/>
  <c r="E70" i="21"/>
  <c r="E71" i="21"/>
  <c r="E72" i="21"/>
  <c r="E43" i="21"/>
  <c r="M44" i="19"/>
  <c r="M45" i="19"/>
  <c r="M46" i="19"/>
  <c r="M47" i="19"/>
  <c r="M48" i="19"/>
  <c r="M49" i="19"/>
  <c r="M50" i="19"/>
  <c r="M51" i="19"/>
  <c r="M52" i="19"/>
  <c r="M53" i="19"/>
  <c r="M54" i="19"/>
  <c r="M55" i="19"/>
  <c r="M56" i="19"/>
  <c r="M57" i="19"/>
  <c r="M58" i="19"/>
  <c r="M59" i="19"/>
  <c r="M60" i="19"/>
  <c r="M61" i="19"/>
  <c r="M62" i="19"/>
  <c r="M63" i="19"/>
  <c r="M64" i="19"/>
  <c r="M65" i="19"/>
  <c r="M66" i="19"/>
  <c r="M67" i="19"/>
  <c r="M68" i="19"/>
  <c r="M69" i="19"/>
  <c r="M70" i="19"/>
  <c r="M71" i="19"/>
  <c r="M72" i="19"/>
  <c r="M43" i="19"/>
  <c r="E44" i="19"/>
  <c r="E45" i="19"/>
  <c r="E46" i="19"/>
  <c r="E47" i="19"/>
  <c r="E48" i="19"/>
  <c r="E49" i="19"/>
  <c r="E50" i="19"/>
  <c r="E51" i="19"/>
  <c r="E52" i="19"/>
  <c r="E53" i="19"/>
  <c r="E54" i="19"/>
  <c r="E55" i="19"/>
  <c r="E56" i="19"/>
  <c r="E57" i="19"/>
  <c r="E58" i="19"/>
  <c r="E59" i="19"/>
  <c r="E60" i="19"/>
  <c r="E61" i="19"/>
  <c r="E62" i="19"/>
  <c r="E63" i="19"/>
  <c r="E64" i="19"/>
  <c r="E65" i="19"/>
  <c r="E66" i="19"/>
  <c r="E67" i="19"/>
  <c r="E68" i="19"/>
  <c r="E69" i="19"/>
  <c r="E70" i="19"/>
  <c r="E71" i="19"/>
  <c r="E72" i="19"/>
  <c r="E43" i="19"/>
  <c r="M51" i="26"/>
  <c r="M66" i="26" s="1"/>
  <c r="N51" i="26"/>
  <c r="N66" i="26" s="1"/>
  <c r="O51" i="26"/>
  <c r="O66" i="26" s="1"/>
  <c r="P51" i="26"/>
  <c r="P66" i="26" s="1"/>
  <c r="Q51" i="26"/>
  <c r="Q66" i="26" s="1"/>
  <c r="R51" i="26"/>
  <c r="R66" i="26" s="1"/>
  <c r="M52" i="26"/>
  <c r="M67" i="26" s="1"/>
  <c r="H80" i="26" s="1"/>
  <c r="N52" i="26"/>
  <c r="N67" i="26" s="1"/>
  <c r="O52" i="26"/>
  <c r="O67" i="26" s="1"/>
  <c r="I80" i="26" s="1"/>
  <c r="P52" i="26"/>
  <c r="P67" i="26" s="1"/>
  <c r="Q52" i="26"/>
  <c r="Q67" i="26" s="1"/>
  <c r="J80" i="26" s="1"/>
  <c r="R52" i="26"/>
  <c r="R67" i="26" s="1"/>
  <c r="M53" i="26"/>
  <c r="M68" i="26" s="1"/>
  <c r="N53" i="26"/>
  <c r="N68" i="26" s="1"/>
  <c r="O53" i="26"/>
  <c r="O68" i="26" s="1"/>
  <c r="P53" i="26"/>
  <c r="P68" i="26" s="1"/>
  <c r="Q53" i="26"/>
  <c r="Q68" i="26" s="1"/>
  <c r="R53" i="26"/>
  <c r="R68" i="26" s="1"/>
  <c r="M54" i="26"/>
  <c r="M69" i="26" s="1"/>
  <c r="N54" i="26"/>
  <c r="N69" i="26" s="1"/>
  <c r="O54" i="26"/>
  <c r="O69" i="26" s="1"/>
  <c r="P54" i="26"/>
  <c r="P69" i="26" s="1"/>
  <c r="Q54" i="26"/>
  <c r="Q69" i="26" s="1"/>
  <c r="R54" i="26"/>
  <c r="R69" i="26" s="1"/>
  <c r="R50" i="26"/>
  <c r="R65" i="26" s="1"/>
  <c r="Q50" i="26"/>
  <c r="Q65" i="26" s="1"/>
  <c r="P50" i="26"/>
  <c r="P65" i="26" s="1"/>
  <c r="O50" i="26"/>
  <c r="O65" i="26" s="1"/>
  <c r="N50" i="26"/>
  <c r="N65" i="26" s="1"/>
  <c r="M50" i="26"/>
  <c r="M65" i="26" s="1"/>
  <c r="J51" i="26"/>
  <c r="J66" i="26" s="1"/>
  <c r="J52" i="26"/>
  <c r="J67" i="26" s="1"/>
  <c r="J53" i="26"/>
  <c r="J68" i="26" s="1"/>
  <c r="J54" i="26"/>
  <c r="J69" i="26" s="1"/>
  <c r="J50" i="26"/>
  <c r="J65" i="26" s="1"/>
  <c r="AO66" i="25"/>
  <c r="AP66" i="25"/>
  <c r="AQ66" i="25"/>
  <c r="AR66" i="25"/>
  <c r="AS66" i="25"/>
  <c r="AO67" i="25"/>
  <c r="AP67" i="25"/>
  <c r="AQ67" i="25"/>
  <c r="AR67" i="25"/>
  <c r="AS67" i="25"/>
  <c r="AO68" i="25"/>
  <c r="AP68" i="25"/>
  <c r="AQ68" i="25"/>
  <c r="AR68" i="25"/>
  <c r="AS68" i="25"/>
  <c r="AO69" i="25"/>
  <c r="AP69" i="25"/>
  <c r="AQ69" i="25"/>
  <c r="AR69" i="25"/>
  <c r="AS69" i="25"/>
  <c r="AO70" i="25"/>
  <c r="AP70" i="25"/>
  <c r="AQ70" i="25"/>
  <c r="AR70" i="25"/>
  <c r="AS70" i="25"/>
  <c r="AF66" i="25"/>
  <c r="AG66" i="25"/>
  <c r="AH66" i="25"/>
  <c r="AI66" i="25"/>
  <c r="AJ66" i="25"/>
  <c r="AF67" i="25"/>
  <c r="AG67" i="25"/>
  <c r="AH67" i="25"/>
  <c r="AI67" i="25"/>
  <c r="AJ67" i="25"/>
  <c r="AF68" i="25"/>
  <c r="AG68" i="25"/>
  <c r="AH68" i="25"/>
  <c r="AI68" i="25"/>
  <c r="AJ68" i="25"/>
  <c r="AF69" i="25"/>
  <c r="AG69" i="25"/>
  <c r="AH69" i="25"/>
  <c r="AI69" i="25"/>
  <c r="AJ69" i="25"/>
  <c r="AF70" i="25"/>
  <c r="AG70" i="25"/>
  <c r="AH70" i="25"/>
  <c r="AI70" i="25"/>
  <c r="AJ70" i="25"/>
  <c r="AN70" i="25"/>
  <c r="AN69" i="25"/>
  <c r="AN68" i="25"/>
  <c r="AN67" i="25"/>
  <c r="AN66" i="25"/>
  <c r="AE70" i="25"/>
  <c r="AE69" i="25"/>
  <c r="AE68" i="25"/>
  <c r="AE67" i="25"/>
  <c r="AE66" i="25"/>
  <c r="AF61" i="25"/>
  <c r="AG61" i="25"/>
  <c r="AH61" i="25"/>
  <c r="AI61" i="25"/>
  <c r="AJ61" i="25"/>
  <c r="AF62" i="25"/>
  <c r="AG62" i="25"/>
  <c r="AH62" i="25"/>
  <c r="AI62" i="25"/>
  <c r="AJ62" i="25"/>
  <c r="AF63" i="25"/>
  <c r="AG63" i="25"/>
  <c r="AH63" i="25"/>
  <c r="AI63" i="25"/>
  <c r="AJ63" i="25"/>
  <c r="AF64" i="25"/>
  <c r="AG64" i="25"/>
  <c r="AH64" i="25"/>
  <c r="AI64" i="25"/>
  <c r="AJ64" i="25"/>
  <c r="AF65" i="25"/>
  <c r="AG65" i="25"/>
  <c r="AH65" i="25"/>
  <c r="AI65" i="25"/>
  <c r="AJ65" i="25"/>
  <c r="AO61" i="25"/>
  <c r="AP61" i="25"/>
  <c r="AQ61" i="25"/>
  <c r="AR61" i="25"/>
  <c r="AS61" i="25"/>
  <c r="AO62" i="25"/>
  <c r="AP62" i="25"/>
  <c r="AQ62" i="25"/>
  <c r="AR62" i="25"/>
  <c r="AS62" i="25"/>
  <c r="AO63" i="25"/>
  <c r="AP63" i="25"/>
  <c r="AQ63" i="25"/>
  <c r="AR63" i="25"/>
  <c r="AS63" i="25"/>
  <c r="AO64" i="25"/>
  <c r="AP64" i="25"/>
  <c r="AQ64" i="25"/>
  <c r="AR64" i="25"/>
  <c r="AS64" i="25"/>
  <c r="AO65" i="25"/>
  <c r="AP65" i="25"/>
  <c r="AQ65" i="25"/>
  <c r="AR65" i="25"/>
  <c r="AS65" i="25"/>
  <c r="AN65" i="25"/>
  <c r="AN64" i="25"/>
  <c r="AN63" i="25"/>
  <c r="AN62" i="25"/>
  <c r="AN61" i="25"/>
  <c r="AE65" i="25"/>
  <c r="AE64" i="25"/>
  <c r="AE63" i="25"/>
  <c r="AE62" i="25"/>
  <c r="AE61" i="25"/>
  <c r="AO56" i="25"/>
  <c r="AP56" i="25"/>
  <c r="AQ56" i="25"/>
  <c r="AR56" i="25"/>
  <c r="AS56" i="25"/>
  <c r="AO57" i="25"/>
  <c r="AP57" i="25"/>
  <c r="AQ57" i="25"/>
  <c r="AR57" i="25"/>
  <c r="AS57" i="25"/>
  <c r="AO58" i="25"/>
  <c r="AP58" i="25"/>
  <c r="AQ58" i="25"/>
  <c r="AR58" i="25"/>
  <c r="AS58" i="25"/>
  <c r="AO59" i="25"/>
  <c r="AP59" i="25"/>
  <c r="AQ59" i="25"/>
  <c r="AR59" i="25"/>
  <c r="AS59" i="25"/>
  <c r="AO60" i="25"/>
  <c r="AP60" i="25"/>
  <c r="AQ60" i="25"/>
  <c r="AR60" i="25"/>
  <c r="AS60" i="25"/>
  <c r="AF56" i="25"/>
  <c r="AG56" i="25"/>
  <c r="AH56" i="25"/>
  <c r="AI56" i="25"/>
  <c r="AJ56" i="25"/>
  <c r="AF57" i="25"/>
  <c r="AG57" i="25"/>
  <c r="AH57" i="25"/>
  <c r="AI57" i="25"/>
  <c r="AJ57" i="25"/>
  <c r="AF58" i="25"/>
  <c r="AG58" i="25"/>
  <c r="AH58" i="25"/>
  <c r="AI58" i="25"/>
  <c r="AJ58" i="25"/>
  <c r="AF59" i="25"/>
  <c r="AG59" i="25"/>
  <c r="AH59" i="25"/>
  <c r="AI59" i="25"/>
  <c r="AJ59" i="25"/>
  <c r="AF60" i="25"/>
  <c r="AG60" i="25"/>
  <c r="AH60" i="25"/>
  <c r="AI60" i="25"/>
  <c r="AJ60" i="25"/>
  <c r="AN60" i="25"/>
  <c r="AN59" i="25"/>
  <c r="AN58" i="25"/>
  <c r="AN57" i="25"/>
  <c r="AN56" i="25"/>
  <c r="AE60" i="25"/>
  <c r="AE59" i="25"/>
  <c r="AE58" i="25"/>
  <c r="AE57" i="25"/>
  <c r="AE56" i="25"/>
  <c r="AF51" i="25"/>
  <c r="AG51" i="25"/>
  <c r="AH51" i="25"/>
  <c r="AI51" i="25"/>
  <c r="AJ51" i="25"/>
  <c r="AF52" i="25"/>
  <c r="AG52" i="25"/>
  <c r="AH52" i="25"/>
  <c r="AI52" i="25"/>
  <c r="AJ52" i="25"/>
  <c r="AF53" i="25"/>
  <c r="AG53" i="25"/>
  <c r="AH53" i="25"/>
  <c r="AI53" i="25"/>
  <c r="AJ53" i="25"/>
  <c r="AF54" i="25"/>
  <c r="AG54" i="25"/>
  <c r="AH54" i="25"/>
  <c r="AI54" i="25"/>
  <c r="AJ54" i="25"/>
  <c r="AF55" i="25"/>
  <c r="AG55" i="25"/>
  <c r="AH55" i="25"/>
  <c r="AI55" i="25"/>
  <c r="AJ55" i="25"/>
  <c r="AO51" i="25"/>
  <c r="AP51" i="25"/>
  <c r="AQ51" i="25"/>
  <c r="AR51" i="25"/>
  <c r="AS51" i="25"/>
  <c r="AO52" i="25"/>
  <c r="AP52" i="25"/>
  <c r="AQ52" i="25"/>
  <c r="AR52" i="25"/>
  <c r="AS52" i="25"/>
  <c r="AO53" i="25"/>
  <c r="AP53" i="25"/>
  <c r="AQ53" i="25"/>
  <c r="AR53" i="25"/>
  <c r="AS53" i="25"/>
  <c r="AO54" i="25"/>
  <c r="AP54" i="25"/>
  <c r="AQ54" i="25"/>
  <c r="AR54" i="25"/>
  <c r="AS54" i="25"/>
  <c r="AO55" i="25"/>
  <c r="AP55" i="25"/>
  <c r="AQ55" i="25"/>
  <c r="AR55" i="25"/>
  <c r="AS55" i="25"/>
  <c r="AN55" i="25"/>
  <c r="AN54" i="25"/>
  <c r="AN53" i="25"/>
  <c r="AN52" i="25"/>
  <c r="AN51" i="25"/>
  <c r="AE55" i="25"/>
  <c r="AE54" i="25"/>
  <c r="AE53" i="25"/>
  <c r="AE52" i="25"/>
  <c r="AE51" i="25"/>
  <c r="AO46" i="25"/>
  <c r="AP46" i="25"/>
  <c r="AQ46" i="25"/>
  <c r="AR46" i="25"/>
  <c r="AS46" i="25"/>
  <c r="AO47" i="25"/>
  <c r="AP47" i="25"/>
  <c r="AQ47" i="25"/>
  <c r="AR47" i="25"/>
  <c r="AS47" i="25"/>
  <c r="AO48" i="25"/>
  <c r="AP48" i="25"/>
  <c r="AQ48" i="25"/>
  <c r="AR48" i="25"/>
  <c r="AS48" i="25"/>
  <c r="AO49" i="25"/>
  <c r="AP49" i="25"/>
  <c r="AQ49" i="25"/>
  <c r="AR49" i="25"/>
  <c r="AS49" i="25"/>
  <c r="AO50" i="25"/>
  <c r="AP50" i="25"/>
  <c r="AQ50" i="25"/>
  <c r="AR50" i="25"/>
  <c r="AS50" i="25"/>
  <c r="AN50" i="25"/>
  <c r="AN49" i="25"/>
  <c r="AN48" i="25"/>
  <c r="AN47" i="25"/>
  <c r="AN46" i="25"/>
  <c r="AF46" i="25"/>
  <c r="I50" i="26" s="1"/>
  <c r="I65" i="26" s="1"/>
  <c r="AG46" i="25"/>
  <c r="AH46" i="25"/>
  <c r="AI46" i="25"/>
  <c r="AJ46" i="25"/>
  <c r="AF47" i="25"/>
  <c r="AG47" i="25"/>
  <c r="AH47" i="25"/>
  <c r="AI47" i="25"/>
  <c r="AJ47" i="25"/>
  <c r="AF48" i="25"/>
  <c r="I52" i="26" s="1"/>
  <c r="I67" i="26" s="1"/>
  <c r="F80" i="26" s="1"/>
  <c r="AG48" i="25"/>
  <c r="AH48" i="25"/>
  <c r="AI48" i="25"/>
  <c r="AJ48" i="25"/>
  <c r="AF49" i="25"/>
  <c r="AG49" i="25"/>
  <c r="AH49" i="25"/>
  <c r="AI49" i="25"/>
  <c r="AJ49" i="25"/>
  <c r="AF50" i="25"/>
  <c r="I54" i="26" s="1"/>
  <c r="I69" i="26" s="1"/>
  <c r="AG50" i="25"/>
  <c r="AH50" i="25"/>
  <c r="AI50" i="25"/>
  <c r="AJ50" i="25"/>
  <c r="AE50" i="25"/>
  <c r="AE49" i="25"/>
  <c r="AE48" i="25"/>
  <c r="AE47" i="25"/>
  <c r="AE46" i="25"/>
  <c r="J47" i="25"/>
  <c r="K47" i="25"/>
  <c r="L47" i="25"/>
  <c r="M47" i="25"/>
  <c r="N47" i="25"/>
  <c r="O47" i="25"/>
  <c r="J48" i="25"/>
  <c r="K48" i="25"/>
  <c r="L48" i="25"/>
  <c r="M48" i="25"/>
  <c r="N48" i="25"/>
  <c r="O48" i="25"/>
  <c r="J49" i="25"/>
  <c r="K49" i="25"/>
  <c r="L49" i="25"/>
  <c r="M49" i="25"/>
  <c r="N49" i="25"/>
  <c r="O49" i="25"/>
  <c r="J50" i="25"/>
  <c r="K50" i="25"/>
  <c r="L50" i="25"/>
  <c r="M50" i="25"/>
  <c r="N50" i="25"/>
  <c r="O50" i="25"/>
  <c r="J51" i="25"/>
  <c r="K51" i="25"/>
  <c r="L51" i="25"/>
  <c r="M51" i="25"/>
  <c r="N51" i="25"/>
  <c r="O51" i="25"/>
  <c r="J52" i="25"/>
  <c r="K52" i="25"/>
  <c r="L52" i="25"/>
  <c r="M52" i="25"/>
  <c r="N52" i="25"/>
  <c r="O52" i="25"/>
  <c r="J53" i="25"/>
  <c r="K53" i="25"/>
  <c r="L53" i="25"/>
  <c r="M53" i="25"/>
  <c r="N53" i="25"/>
  <c r="O53" i="25"/>
  <c r="J54" i="25"/>
  <c r="K54" i="25"/>
  <c r="L54" i="25"/>
  <c r="M54" i="25"/>
  <c r="N54" i="25"/>
  <c r="O54" i="25"/>
  <c r="J55" i="25"/>
  <c r="K55" i="25"/>
  <c r="L55" i="25"/>
  <c r="M55" i="25"/>
  <c r="N55" i="25"/>
  <c r="O55" i="25"/>
  <c r="J56" i="25"/>
  <c r="K56" i="25"/>
  <c r="L56" i="25"/>
  <c r="M56" i="25"/>
  <c r="N56" i="25"/>
  <c r="O56" i="25"/>
  <c r="J57" i="25"/>
  <c r="K57" i="25"/>
  <c r="L57" i="25"/>
  <c r="M57" i="25"/>
  <c r="N57" i="25"/>
  <c r="O57" i="25"/>
  <c r="J58" i="25"/>
  <c r="K58" i="25"/>
  <c r="L58" i="25"/>
  <c r="M58" i="25"/>
  <c r="N58" i="25"/>
  <c r="O58" i="25"/>
  <c r="J59" i="25"/>
  <c r="K59" i="25"/>
  <c r="L59" i="25"/>
  <c r="M59" i="25"/>
  <c r="N59" i="25"/>
  <c r="O59" i="25"/>
  <c r="J60" i="25"/>
  <c r="K60" i="25"/>
  <c r="L60" i="25"/>
  <c r="M60" i="25"/>
  <c r="N60" i="25"/>
  <c r="O60" i="25"/>
  <c r="J61" i="25"/>
  <c r="K61" i="25"/>
  <c r="L61" i="25"/>
  <c r="M61" i="25"/>
  <c r="N61" i="25"/>
  <c r="O61" i="25"/>
  <c r="J62" i="25"/>
  <c r="K62" i="25"/>
  <c r="L62" i="25"/>
  <c r="M62" i="25"/>
  <c r="N62" i="25"/>
  <c r="O62" i="25"/>
  <c r="J63" i="25"/>
  <c r="K63" i="25"/>
  <c r="L63" i="25"/>
  <c r="M63" i="25"/>
  <c r="N63" i="25"/>
  <c r="O63" i="25"/>
  <c r="J64" i="25"/>
  <c r="K64" i="25"/>
  <c r="L64" i="25"/>
  <c r="M64" i="25"/>
  <c r="N64" i="25"/>
  <c r="O64" i="25"/>
  <c r="J65" i="25"/>
  <c r="K65" i="25"/>
  <c r="L65" i="25"/>
  <c r="M65" i="25"/>
  <c r="N65" i="25"/>
  <c r="O65" i="25"/>
  <c r="J66" i="25"/>
  <c r="K66" i="25"/>
  <c r="L66" i="25"/>
  <c r="M66" i="25"/>
  <c r="N66" i="25"/>
  <c r="O66" i="25"/>
  <c r="J67" i="25"/>
  <c r="K67" i="25"/>
  <c r="L67" i="25"/>
  <c r="M67" i="25"/>
  <c r="N67" i="25"/>
  <c r="O67" i="25"/>
  <c r="J68" i="25"/>
  <c r="K68" i="25"/>
  <c r="L68" i="25"/>
  <c r="M68" i="25"/>
  <c r="N68" i="25"/>
  <c r="O68" i="25"/>
  <c r="J69" i="25"/>
  <c r="K69" i="25"/>
  <c r="L69" i="25"/>
  <c r="M69" i="25"/>
  <c r="N69" i="25"/>
  <c r="O69" i="25"/>
  <c r="J70" i="25"/>
  <c r="K70" i="25"/>
  <c r="L70" i="25"/>
  <c r="M70" i="25"/>
  <c r="N70" i="25"/>
  <c r="O70" i="25"/>
  <c r="J71" i="25"/>
  <c r="K71" i="25"/>
  <c r="L71" i="25"/>
  <c r="M71" i="25"/>
  <c r="N71" i="25"/>
  <c r="O71" i="25"/>
  <c r="J72" i="25"/>
  <c r="K72" i="25"/>
  <c r="L72" i="25"/>
  <c r="M72" i="25"/>
  <c r="N72" i="25"/>
  <c r="O72" i="25"/>
  <c r="J73" i="25"/>
  <c r="K73" i="25"/>
  <c r="L73" i="25"/>
  <c r="M73" i="25"/>
  <c r="N73" i="25"/>
  <c r="O73" i="25"/>
  <c r="J74" i="25"/>
  <c r="K74" i="25"/>
  <c r="L74" i="25"/>
  <c r="M74" i="25"/>
  <c r="N74" i="25"/>
  <c r="O74" i="25"/>
  <c r="J75" i="25"/>
  <c r="K75" i="25"/>
  <c r="L75" i="25"/>
  <c r="M75" i="25"/>
  <c r="N75" i="25"/>
  <c r="O75" i="25"/>
  <c r="J76" i="25"/>
  <c r="K76" i="25"/>
  <c r="L76" i="25"/>
  <c r="M76" i="25"/>
  <c r="N76" i="25"/>
  <c r="O76" i="25"/>
  <c r="J77" i="25"/>
  <c r="K77" i="25"/>
  <c r="L77" i="25"/>
  <c r="M77" i="25"/>
  <c r="N77" i="25"/>
  <c r="O77" i="25"/>
  <c r="J78" i="25"/>
  <c r="K78" i="25"/>
  <c r="L78" i="25"/>
  <c r="M78" i="25"/>
  <c r="N78" i="25"/>
  <c r="O78" i="25"/>
  <c r="J79" i="25"/>
  <c r="K79" i="25"/>
  <c r="L79" i="25"/>
  <c r="M79" i="25"/>
  <c r="N79" i="25"/>
  <c r="O79" i="25"/>
  <c r="J80" i="25"/>
  <c r="K80" i="25"/>
  <c r="L80" i="25"/>
  <c r="M80" i="25"/>
  <c r="N80" i="25"/>
  <c r="O80" i="25"/>
  <c r="J81" i="25"/>
  <c r="K81" i="25"/>
  <c r="L81" i="25"/>
  <c r="M81" i="25"/>
  <c r="N81" i="25"/>
  <c r="O81" i="25"/>
  <c r="J82" i="25"/>
  <c r="K82" i="25"/>
  <c r="L82" i="25"/>
  <c r="M82" i="25"/>
  <c r="N82" i="25"/>
  <c r="O82" i="25"/>
  <c r="J83" i="25"/>
  <c r="K83" i="25"/>
  <c r="L83" i="25"/>
  <c r="M83" i="25"/>
  <c r="N83" i="25"/>
  <c r="O83" i="25"/>
  <c r="J84" i="25"/>
  <c r="K84" i="25"/>
  <c r="L84" i="25"/>
  <c r="M84" i="25"/>
  <c r="N84" i="25"/>
  <c r="O84" i="25"/>
  <c r="J85" i="25"/>
  <c r="K85" i="25"/>
  <c r="L85" i="25"/>
  <c r="M85" i="25"/>
  <c r="N85" i="25"/>
  <c r="O85" i="25"/>
  <c r="J86" i="25"/>
  <c r="K86" i="25"/>
  <c r="L86" i="25"/>
  <c r="M86" i="25"/>
  <c r="N86" i="25"/>
  <c r="O86" i="25"/>
  <c r="J87" i="25"/>
  <c r="K87" i="25"/>
  <c r="L87" i="25"/>
  <c r="M87" i="25"/>
  <c r="N87" i="25"/>
  <c r="O87" i="25"/>
  <c r="J88" i="25"/>
  <c r="K88" i="25"/>
  <c r="L88" i="25"/>
  <c r="M88" i="25"/>
  <c r="N88" i="25"/>
  <c r="O88" i="25"/>
  <c r="J89" i="25"/>
  <c r="K89" i="25"/>
  <c r="L89" i="25"/>
  <c r="M89" i="25"/>
  <c r="N89" i="25"/>
  <c r="O89" i="25"/>
  <c r="J90" i="25"/>
  <c r="K90" i="25"/>
  <c r="L90" i="25"/>
  <c r="M90" i="25"/>
  <c r="N90" i="25"/>
  <c r="O90" i="25"/>
  <c r="J91" i="25"/>
  <c r="K91" i="25"/>
  <c r="L91" i="25"/>
  <c r="M91" i="25"/>
  <c r="N91" i="25"/>
  <c r="O91" i="25"/>
  <c r="J92" i="25"/>
  <c r="K92" i="25"/>
  <c r="L92" i="25"/>
  <c r="M92" i="25"/>
  <c r="N92" i="25"/>
  <c r="O92" i="25"/>
  <c r="J93" i="25"/>
  <c r="K93" i="25"/>
  <c r="L93" i="25"/>
  <c r="M93" i="25"/>
  <c r="N93" i="25"/>
  <c r="O93" i="25"/>
  <c r="J94" i="25"/>
  <c r="K94" i="25"/>
  <c r="L94" i="25"/>
  <c r="M94" i="25"/>
  <c r="N94" i="25"/>
  <c r="O94" i="25"/>
  <c r="J95" i="25"/>
  <c r="K95" i="25"/>
  <c r="L95" i="25"/>
  <c r="M95" i="25"/>
  <c r="N95" i="25"/>
  <c r="O95" i="25"/>
  <c r="J96" i="25"/>
  <c r="K96" i="25"/>
  <c r="L96" i="25"/>
  <c r="M96" i="25"/>
  <c r="N96" i="25"/>
  <c r="O96" i="25"/>
  <c r="J97" i="25"/>
  <c r="K97" i="25"/>
  <c r="L97" i="25"/>
  <c r="M97" i="25"/>
  <c r="N97" i="25"/>
  <c r="O97" i="25"/>
  <c r="J98" i="25"/>
  <c r="K98" i="25"/>
  <c r="L98" i="25"/>
  <c r="M98" i="25"/>
  <c r="N98" i="25"/>
  <c r="O98" i="25"/>
  <c r="J99" i="25"/>
  <c r="K99" i="25"/>
  <c r="L99" i="25"/>
  <c r="M99" i="25"/>
  <c r="N99" i="25"/>
  <c r="O99" i="25"/>
  <c r="J100" i="25"/>
  <c r="K100" i="25"/>
  <c r="L100" i="25"/>
  <c r="M100" i="25"/>
  <c r="N100" i="25"/>
  <c r="O100" i="25"/>
  <c r="J101" i="25"/>
  <c r="K101" i="25"/>
  <c r="L101" i="25"/>
  <c r="M101" i="25"/>
  <c r="N101" i="25"/>
  <c r="O101" i="25"/>
  <c r="J102" i="25"/>
  <c r="K102" i="25"/>
  <c r="L102" i="25"/>
  <c r="M102" i="25"/>
  <c r="N102" i="25"/>
  <c r="O102" i="25"/>
  <c r="J103" i="25"/>
  <c r="K103" i="25"/>
  <c r="L103" i="25"/>
  <c r="M103" i="25"/>
  <c r="N103" i="25"/>
  <c r="O103" i="25"/>
  <c r="J104" i="25"/>
  <c r="K104" i="25"/>
  <c r="L104" i="25"/>
  <c r="M104" i="25"/>
  <c r="N104" i="25"/>
  <c r="O104" i="25"/>
  <c r="J105" i="25"/>
  <c r="K105" i="25"/>
  <c r="L105" i="25"/>
  <c r="M105" i="25"/>
  <c r="N105" i="25"/>
  <c r="O105" i="25"/>
  <c r="J106" i="25"/>
  <c r="K106" i="25"/>
  <c r="L106" i="25"/>
  <c r="M106" i="25"/>
  <c r="N106" i="25"/>
  <c r="O106" i="25"/>
  <c r="J107" i="25"/>
  <c r="K107" i="25"/>
  <c r="L107" i="25"/>
  <c r="M107" i="25"/>
  <c r="N107" i="25"/>
  <c r="O107" i="25"/>
  <c r="J108" i="25"/>
  <c r="K108" i="25"/>
  <c r="L108" i="25"/>
  <c r="M108" i="25"/>
  <c r="N108" i="25"/>
  <c r="O108" i="25"/>
  <c r="J109" i="25"/>
  <c r="K109" i="25"/>
  <c r="L109" i="25"/>
  <c r="M109" i="25"/>
  <c r="N109" i="25"/>
  <c r="O109" i="25"/>
  <c r="J110" i="25"/>
  <c r="K110" i="25"/>
  <c r="L110" i="25"/>
  <c r="M110" i="25"/>
  <c r="N110" i="25"/>
  <c r="O110" i="25"/>
  <c r="J111" i="25"/>
  <c r="K111" i="25"/>
  <c r="L111" i="25"/>
  <c r="M111" i="25"/>
  <c r="N111" i="25"/>
  <c r="O111" i="25"/>
  <c r="J112" i="25"/>
  <c r="K112" i="25"/>
  <c r="L112" i="25"/>
  <c r="M112" i="25"/>
  <c r="N112" i="25"/>
  <c r="O112" i="25"/>
  <c r="J113" i="25"/>
  <c r="K113" i="25"/>
  <c r="L113" i="25"/>
  <c r="M113" i="25"/>
  <c r="N113" i="25"/>
  <c r="O113" i="25"/>
  <c r="J114" i="25"/>
  <c r="K114" i="25"/>
  <c r="L114" i="25"/>
  <c r="M114" i="25"/>
  <c r="N114" i="25"/>
  <c r="O114" i="25"/>
  <c r="J115" i="25"/>
  <c r="K115" i="25"/>
  <c r="L115" i="25"/>
  <c r="M115" i="25"/>
  <c r="N115" i="25"/>
  <c r="O115" i="25"/>
  <c r="J116" i="25"/>
  <c r="K116" i="25"/>
  <c r="L116" i="25"/>
  <c r="M116" i="25"/>
  <c r="N116" i="25"/>
  <c r="O116" i="25"/>
  <c r="J117" i="25"/>
  <c r="K117" i="25"/>
  <c r="L117" i="25"/>
  <c r="M117" i="25"/>
  <c r="N117" i="25"/>
  <c r="O117" i="25"/>
  <c r="J118" i="25"/>
  <c r="K118" i="25"/>
  <c r="L118" i="25"/>
  <c r="M118" i="25"/>
  <c r="N118" i="25"/>
  <c r="O118" i="25"/>
  <c r="J119" i="25"/>
  <c r="K119" i="25"/>
  <c r="L119" i="25"/>
  <c r="M119" i="25"/>
  <c r="N119" i="25"/>
  <c r="O119" i="25"/>
  <c r="J120" i="25"/>
  <c r="K120" i="25"/>
  <c r="L120" i="25"/>
  <c r="M120" i="25"/>
  <c r="N120" i="25"/>
  <c r="O120" i="25"/>
  <c r="J121" i="25"/>
  <c r="K121" i="25"/>
  <c r="L121" i="25"/>
  <c r="M121" i="25"/>
  <c r="N121" i="25"/>
  <c r="O121" i="25"/>
  <c r="J122" i="25"/>
  <c r="K122" i="25"/>
  <c r="L122" i="25"/>
  <c r="M122" i="25"/>
  <c r="N122" i="25"/>
  <c r="O122" i="25"/>
  <c r="J123" i="25"/>
  <c r="K123" i="25"/>
  <c r="L123" i="25"/>
  <c r="M123" i="25"/>
  <c r="N123" i="25"/>
  <c r="O123" i="25"/>
  <c r="J124" i="25"/>
  <c r="K124" i="25"/>
  <c r="L124" i="25"/>
  <c r="M124" i="25"/>
  <c r="N124" i="25"/>
  <c r="O124" i="25"/>
  <c r="J125" i="25"/>
  <c r="K125" i="25"/>
  <c r="L125" i="25"/>
  <c r="M125" i="25"/>
  <c r="N125" i="25"/>
  <c r="O125" i="25"/>
  <c r="J126" i="25"/>
  <c r="K126" i="25"/>
  <c r="L126" i="25"/>
  <c r="M126" i="25"/>
  <c r="N126" i="25"/>
  <c r="O126" i="25"/>
  <c r="J127" i="25"/>
  <c r="K127" i="25"/>
  <c r="L127" i="25"/>
  <c r="M127" i="25"/>
  <c r="N127" i="25"/>
  <c r="O127" i="25"/>
  <c r="J128" i="25"/>
  <c r="K128" i="25"/>
  <c r="L128" i="25"/>
  <c r="M128" i="25"/>
  <c r="N128" i="25"/>
  <c r="O128" i="25"/>
  <c r="J129" i="25"/>
  <c r="K129" i="25"/>
  <c r="L129" i="25"/>
  <c r="M129" i="25"/>
  <c r="N129" i="25"/>
  <c r="O129" i="25"/>
  <c r="J130" i="25"/>
  <c r="K130" i="25"/>
  <c r="L130" i="25"/>
  <c r="M130" i="25"/>
  <c r="N130" i="25"/>
  <c r="O130" i="25"/>
  <c r="J131" i="25"/>
  <c r="K131" i="25"/>
  <c r="L131" i="25"/>
  <c r="M131" i="25"/>
  <c r="N131" i="25"/>
  <c r="O131" i="25"/>
  <c r="J132" i="25"/>
  <c r="K132" i="25"/>
  <c r="L132" i="25"/>
  <c r="M132" i="25"/>
  <c r="N132" i="25"/>
  <c r="O132" i="25"/>
  <c r="J133" i="25"/>
  <c r="K133" i="25"/>
  <c r="L133" i="25"/>
  <c r="M133" i="25"/>
  <c r="N133" i="25"/>
  <c r="O133" i="25"/>
  <c r="J134" i="25"/>
  <c r="K134" i="25"/>
  <c r="L134" i="25"/>
  <c r="M134" i="25"/>
  <c r="N134" i="25"/>
  <c r="O134" i="25"/>
  <c r="J135" i="25"/>
  <c r="K135" i="25"/>
  <c r="L135" i="25"/>
  <c r="M135" i="25"/>
  <c r="N135" i="25"/>
  <c r="O135" i="25"/>
  <c r="J136" i="25"/>
  <c r="K136" i="25"/>
  <c r="L136" i="25"/>
  <c r="M136" i="25"/>
  <c r="N136" i="25"/>
  <c r="O136" i="25"/>
  <c r="J137" i="25"/>
  <c r="K137" i="25"/>
  <c r="L137" i="25"/>
  <c r="M137" i="25"/>
  <c r="N137" i="25"/>
  <c r="O137" i="25"/>
  <c r="J138" i="25"/>
  <c r="K138" i="25"/>
  <c r="L138" i="25"/>
  <c r="M138" i="25"/>
  <c r="N138" i="25"/>
  <c r="O138" i="25"/>
  <c r="J139" i="25"/>
  <c r="K139" i="25"/>
  <c r="L139" i="25"/>
  <c r="M139" i="25"/>
  <c r="N139" i="25"/>
  <c r="O139" i="25"/>
  <c r="J140" i="25"/>
  <c r="K140" i="25"/>
  <c r="L140" i="25"/>
  <c r="M140" i="25"/>
  <c r="N140" i="25"/>
  <c r="O140" i="25"/>
  <c r="J141" i="25"/>
  <c r="K141" i="25"/>
  <c r="L141" i="25"/>
  <c r="M141" i="25"/>
  <c r="N141" i="25"/>
  <c r="O141" i="25"/>
  <c r="J142" i="25"/>
  <c r="K142" i="25"/>
  <c r="L142" i="25"/>
  <c r="M142" i="25"/>
  <c r="N142" i="25"/>
  <c r="O142" i="25"/>
  <c r="J143" i="25"/>
  <c r="K143" i="25"/>
  <c r="L143" i="25"/>
  <c r="M143" i="25"/>
  <c r="N143" i="25"/>
  <c r="O143" i="25"/>
  <c r="J144" i="25"/>
  <c r="K144" i="25"/>
  <c r="L144" i="25"/>
  <c r="M144" i="25"/>
  <c r="N144" i="25"/>
  <c r="O144" i="25"/>
  <c r="J145" i="25"/>
  <c r="K145" i="25"/>
  <c r="L145" i="25"/>
  <c r="M145" i="25"/>
  <c r="N145" i="25"/>
  <c r="O145" i="25"/>
  <c r="J146" i="25"/>
  <c r="K146" i="25"/>
  <c r="L146" i="25"/>
  <c r="M146" i="25"/>
  <c r="N146" i="25"/>
  <c r="O146" i="25"/>
  <c r="J147" i="25"/>
  <c r="K147" i="25"/>
  <c r="L147" i="25"/>
  <c r="M147" i="25"/>
  <c r="N147" i="25"/>
  <c r="O147" i="25"/>
  <c r="J148" i="25"/>
  <c r="K148" i="25"/>
  <c r="L148" i="25"/>
  <c r="M148" i="25"/>
  <c r="N148" i="25"/>
  <c r="O148" i="25"/>
  <c r="J149" i="25"/>
  <c r="K149" i="25"/>
  <c r="L149" i="25"/>
  <c r="M149" i="25"/>
  <c r="N149" i="25"/>
  <c r="O149" i="25"/>
  <c r="J150" i="25"/>
  <c r="K150" i="25"/>
  <c r="L150" i="25"/>
  <c r="M150" i="25"/>
  <c r="N150" i="25"/>
  <c r="O150" i="25"/>
  <c r="J151" i="25"/>
  <c r="K151" i="25"/>
  <c r="L151" i="25"/>
  <c r="M151" i="25"/>
  <c r="N151" i="25"/>
  <c r="O151" i="25"/>
  <c r="J152" i="25"/>
  <c r="K152" i="25"/>
  <c r="L152" i="25"/>
  <c r="M152" i="25"/>
  <c r="N152" i="25"/>
  <c r="O152" i="25"/>
  <c r="J153" i="25"/>
  <c r="K153" i="25"/>
  <c r="L153" i="25"/>
  <c r="M153" i="25"/>
  <c r="N153" i="25"/>
  <c r="O153" i="25"/>
  <c r="J154" i="25"/>
  <c r="K154" i="25"/>
  <c r="L154" i="25"/>
  <c r="M154" i="25"/>
  <c r="N154" i="25"/>
  <c r="O154" i="25"/>
  <c r="J155" i="25"/>
  <c r="K155" i="25"/>
  <c r="L155" i="25"/>
  <c r="M155" i="25"/>
  <c r="N155" i="25"/>
  <c r="O155" i="25"/>
  <c r="J156" i="25"/>
  <c r="K156" i="25"/>
  <c r="L156" i="25"/>
  <c r="M156" i="25"/>
  <c r="N156" i="25"/>
  <c r="O156" i="25"/>
  <c r="J157" i="25"/>
  <c r="K157" i="25"/>
  <c r="L157" i="25"/>
  <c r="M157" i="25"/>
  <c r="N157" i="25"/>
  <c r="O157" i="25"/>
  <c r="J158" i="25"/>
  <c r="K158" i="25"/>
  <c r="L158" i="25"/>
  <c r="M158" i="25"/>
  <c r="N158" i="25"/>
  <c r="O158" i="25"/>
  <c r="J159" i="25"/>
  <c r="K159" i="25"/>
  <c r="L159" i="25"/>
  <c r="M159" i="25"/>
  <c r="N159" i="25"/>
  <c r="O159" i="25"/>
  <c r="J160" i="25"/>
  <c r="K160" i="25"/>
  <c r="L160" i="25"/>
  <c r="M160" i="25"/>
  <c r="N160" i="25"/>
  <c r="O160" i="25"/>
  <c r="J161" i="25"/>
  <c r="K161" i="25"/>
  <c r="L161" i="25"/>
  <c r="M161" i="25"/>
  <c r="N161" i="25"/>
  <c r="O161" i="25"/>
  <c r="J162" i="25"/>
  <c r="K162" i="25"/>
  <c r="L162" i="25"/>
  <c r="M162" i="25"/>
  <c r="N162" i="25"/>
  <c r="O162" i="25"/>
  <c r="J163" i="25"/>
  <c r="K163" i="25"/>
  <c r="L163" i="25"/>
  <c r="M163" i="25"/>
  <c r="N163" i="25"/>
  <c r="O163" i="25"/>
  <c r="J164" i="25"/>
  <c r="K164" i="25"/>
  <c r="L164" i="25"/>
  <c r="M164" i="25"/>
  <c r="N164" i="25"/>
  <c r="O164" i="25"/>
  <c r="J165" i="25"/>
  <c r="K165" i="25"/>
  <c r="L165" i="25"/>
  <c r="M165" i="25"/>
  <c r="N165" i="25"/>
  <c r="O165" i="25"/>
  <c r="J166" i="25"/>
  <c r="K166" i="25"/>
  <c r="L166" i="25"/>
  <c r="M166" i="25"/>
  <c r="N166" i="25"/>
  <c r="O166" i="25"/>
  <c r="J167" i="25"/>
  <c r="K167" i="25"/>
  <c r="L167" i="25"/>
  <c r="M167" i="25"/>
  <c r="N167" i="25"/>
  <c r="O167" i="25"/>
  <c r="J168" i="25"/>
  <c r="K168" i="25"/>
  <c r="L168" i="25"/>
  <c r="M168" i="25"/>
  <c r="N168" i="25"/>
  <c r="O168" i="25"/>
  <c r="J169" i="25"/>
  <c r="K169" i="25"/>
  <c r="L169" i="25"/>
  <c r="M169" i="25"/>
  <c r="N169" i="25"/>
  <c r="O169" i="25"/>
  <c r="J170" i="25"/>
  <c r="K170" i="25"/>
  <c r="L170" i="25"/>
  <c r="M170" i="25"/>
  <c r="N170" i="25"/>
  <c r="O170" i="25"/>
  <c r="J171" i="25"/>
  <c r="K171" i="25"/>
  <c r="L171" i="25"/>
  <c r="M171" i="25"/>
  <c r="N171" i="25"/>
  <c r="O171" i="25"/>
  <c r="J172" i="25"/>
  <c r="K172" i="25"/>
  <c r="L172" i="25"/>
  <c r="M172" i="25"/>
  <c r="N172" i="25"/>
  <c r="O172" i="25"/>
  <c r="J173" i="25"/>
  <c r="K173" i="25"/>
  <c r="L173" i="25"/>
  <c r="M173" i="25"/>
  <c r="N173" i="25"/>
  <c r="O173" i="25"/>
  <c r="J174" i="25"/>
  <c r="K174" i="25"/>
  <c r="L174" i="25"/>
  <c r="M174" i="25"/>
  <c r="N174" i="25"/>
  <c r="O174" i="25"/>
  <c r="J175" i="25"/>
  <c r="K175" i="25"/>
  <c r="L175" i="25"/>
  <c r="M175" i="25"/>
  <c r="N175" i="25"/>
  <c r="O175" i="25"/>
  <c r="J176" i="25"/>
  <c r="K176" i="25"/>
  <c r="L176" i="25"/>
  <c r="M176" i="25"/>
  <c r="N176" i="25"/>
  <c r="O176" i="25"/>
  <c r="J177" i="25"/>
  <c r="K177" i="25"/>
  <c r="L177" i="25"/>
  <c r="M177" i="25"/>
  <c r="N177" i="25"/>
  <c r="O177" i="25"/>
  <c r="J178" i="25"/>
  <c r="K178" i="25"/>
  <c r="L178" i="25"/>
  <c r="M178" i="25"/>
  <c r="N178" i="25"/>
  <c r="O178" i="25"/>
  <c r="J179" i="25"/>
  <c r="K179" i="25"/>
  <c r="L179" i="25"/>
  <c r="M179" i="25"/>
  <c r="N179" i="25"/>
  <c r="O179" i="25"/>
  <c r="J180" i="25"/>
  <c r="K180" i="25"/>
  <c r="L180" i="25"/>
  <c r="M180" i="25"/>
  <c r="N180" i="25"/>
  <c r="O180" i="25"/>
  <c r="J181" i="25"/>
  <c r="K181" i="25"/>
  <c r="L181" i="25"/>
  <c r="M181" i="25"/>
  <c r="N181" i="25"/>
  <c r="O181" i="25"/>
  <c r="J182" i="25"/>
  <c r="K182" i="25"/>
  <c r="L182" i="25"/>
  <c r="M182" i="25"/>
  <c r="N182" i="25"/>
  <c r="O182" i="25"/>
  <c r="J183" i="25"/>
  <c r="K183" i="25"/>
  <c r="L183" i="25"/>
  <c r="M183" i="25"/>
  <c r="N183" i="25"/>
  <c r="O183" i="25"/>
  <c r="J184" i="25"/>
  <c r="K184" i="25"/>
  <c r="L184" i="25"/>
  <c r="M184" i="25"/>
  <c r="N184" i="25"/>
  <c r="O184" i="25"/>
  <c r="J185" i="25"/>
  <c r="K185" i="25"/>
  <c r="L185" i="25"/>
  <c r="M185" i="25"/>
  <c r="N185" i="25"/>
  <c r="O185" i="25"/>
  <c r="J186" i="25"/>
  <c r="K186" i="25"/>
  <c r="L186" i="25"/>
  <c r="M186" i="25"/>
  <c r="N186" i="25"/>
  <c r="O186" i="25"/>
  <c r="J187" i="25"/>
  <c r="K187" i="25"/>
  <c r="L187" i="25"/>
  <c r="M187" i="25"/>
  <c r="N187" i="25"/>
  <c r="O187" i="25"/>
  <c r="J188" i="25"/>
  <c r="K188" i="25"/>
  <c r="L188" i="25"/>
  <c r="M188" i="25"/>
  <c r="N188" i="25"/>
  <c r="O188" i="25"/>
  <c r="J189" i="25"/>
  <c r="K189" i="25"/>
  <c r="L189" i="25"/>
  <c r="M189" i="25"/>
  <c r="N189" i="25"/>
  <c r="O189" i="25"/>
  <c r="J190" i="25"/>
  <c r="K190" i="25"/>
  <c r="L190" i="25"/>
  <c r="M190" i="25"/>
  <c r="N190" i="25"/>
  <c r="O190" i="25"/>
  <c r="J191" i="25"/>
  <c r="K191" i="25"/>
  <c r="L191" i="25"/>
  <c r="M191" i="25"/>
  <c r="N191" i="25"/>
  <c r="O191" i="25"/>
  <c r="J192" i="25"/>
  <c r="K192" i="25"/>
  <c r="L192" i="25"/>
  <c r="M192" i="25"/>
  <c r="N192" i="25"/>
  <c r="O192" i="25"/>
  <c r="J193" i="25"/>
  <c r="K193" i="25"/>
  <c r="L193" i="25"/>
  <c r="M193" i="25"/>
  <c r="N193" i="25"/>
  <c r="O193" i="25"/>
  <c r="J194" i="25"/>
  <c r="K194" i="25"/>
  <c r="L194" i="25"/>
  <c r="M194" i="25"/>
  <c r="N194" i="25"/>
  <c r="O194" i="25"/>
  <c r="J195" i="25"/>
  <c r="K195" i="25"/>
  <c r="L195" i="25"/>
  <c r="M195" i="25"/>
  <c r="N195" i="25"/>
  <c r="O195" i="25"/>
  <c r="O46" i="25"/>
  <c r="N46" i="25"/>
  <c r="M46" i="25"/>
  <c r="L46" i="25"/>
  <c r="K46" i="25"/>
  <c r="J46" i="25"/>
  <c r="I51" i="26"/>
  <c r="I66" i="26" s="1"/>
  <c r="I53" i="26"/>
  <c r="I68" i="26" s="1"/>
  <c r="G44" i="26"/>
  <c r="H44" i="26"/>
  <c r="G45" i="26"/>
  <c r="H45" i="26"/>
  <c r="G46" i="26"/>
  <c r="H46" i="26"/>
  <c r="G47" i="26"/>
  <c r="H47" i="26"/>
  <c r="H43" i="26"/>
  <c r="G43" i="26"/>
  <c r="C44" i="26"/>
  <c r="D44" i="26"/>
  <c r="C45" i="26"/>
  <c r="D45" i="26"/>
  <c r="C46" i="26"/>
  <c r="D46" i="26"/>
  <c r="C47" i="26"/>
  <c r="D47" i="26"/>
  <c r="D43" i="26"/>
  <c r="C43" i="26"/>
  <c r="O34" i="26"/>
  <c r="P34" i="26"/>
  <c r="O35" i="26"/>
  <c r="P35" i="26"/>
  <c r="O36" i="26"/>
  <c r="P36" i="26"/>
  <c r="O37" i="26"/>
  <c r="P37" i="26"/>
  <c r="C33" i="26"/>
  <c r="D33" i="26"/>
  <c r="D32" i="26"/>
  <c r="C32" i="26"/>
  <c r="K10" i="21"/>
  <c r="K9" i="21"/>
  <c r="N28" i="26" s="1"/>
  <c r="N36" i="26" s="1"/>
  <c r="K8" i="21"/>
  <c r="K7" i="21"/>
  <c r="N26" i="26" s="1"/>
  <c r="N34" i="26" s="1"/>
  <c r="K6" i="21"/>
  <c r="N25" i="26" s="1"/>
  <c r="N33" i="26" s="1"/>
  <c r="K5" i="21"/>
  <c r="N24" i="26" s="1"/>
  <c r="N32" i="26" s="1"/>
  <c r="J10" i="21"/>
  <c r="M29" i="26" s="1"/>
  <c r="M37" i="26" s="1"/>
  <c r="J9" i="21"/>
  <c r="M28" i="26" s="1"/>
  <c r="M36" i="26" s="1"/>
  <c r="J8" i="21"/>
  <c r="M27" i="26" s="1"/>
  <c r="M35" i="26" s="1"/>
  <c r="J7" i="21"/>
  <c r="M26" i="26" s="1"/>
  <c r="M34" i="26" s="1"/>
  <c r="M25" i="26"/>
  <c r="M33" i="26" s="1"/>
  <c r="J5" i="21"/>
  <c r="M24" i="26"/>
  <c r="M32" i="26" s="1"/>
  <c r="N27" i="26"/>
  <c r="N35" i="26" s="1"/>
  <c r="N29" i="26"/>
  <c r="N37" i="26" s="1"/>
  <c r="K25" i="26"/>
  <c r="K33" i="26" s="1"/>
  <c r="L25" i="26"/>
  <c r="L33" i="26" s="1"/>
  <c r="K26" i="26"/>
  <c r="K34" i="26" s="1"/>
  <c r="L26" i="26"/>
  <c r="L34" i="26" s="1"/>
  <c r="K27" i="26"/>
  <c r="K35" i="26" s="1"/>
  <c r="L27" i="26"/>
  <c r="L35" i="26" s="1"/>
  <c r="K28" i="26"/>
  <c r="K36" i="26" s="1"/>
  <c r="L28" i="26"/>
  <c r="L36" i="26" s="1"/>
  <c r="K29" i="26"/>
  <c r="K37" i="26" s="1"/>
  <c r="L29" i="26"/>
  <c r="L37" i="26" s="1"/>
  <c r="L24" i="26"/>
  <c r="L32" i="26" s="1"/>
  <c r="K24" i="26"/>
  <c r="K32" i="26" s="1"/>
  <c r="Q9" i="25"/>
  <c r="J29" i="26" s="1"/>
  <c r="J37" i="26" s="1"/>
  <c r="Q8" i="25"/>
  <c r="J28" i="26" s="1"/>
  <c r="J36" i="26" s="1"/>
  <c r="Q7" i="25"/>
  <c r="J27" i="26" s="1"/>
  <c r="J35" i="26" s="1"/>
  <c r="Q6" i="25"/>
  <c r="J26" i="26" s="1"/>
  <c r="J34" i="26" s="1"/>
  <c r="Q5" i="25"/>
  <c r="J25" i="26" s="1"/>
  <c r="J33" i="26" s="1"/>
  <c r="Q4" i="25"/>
  <c r="J24" i="26" s="1"/>
  <c r="J32" i="26" s="1"/>
  <c r="P9" i="25"/>
  <c r="P8" i="25"/>
  <c r="P7" i="25"/>
  <c r="P6" i="25"/>
  <c r="P5" i="25"/>
  <c r="P4" i="25"/>
  <c r="P24" i="26" s="1"/>
  <c r="P32" i="26" s="1"/>
  <c r="M9" i="25"/>
  <c r="I29" i="26" s="1"/>
  <c r="I37" i="26" s="1"/>
  <c r="M8" i="25"/>
  <c r="I28" i="26" s="1"/>
  <c r="I36" i="26" s="1"/>
  <c r="M7" i="25"/>
  <c r="I27" i="26" s="1"/>
  <c r="I35" i="26" s="1"/>
  <c r="M6" i="25"/>
  <c r="I26" i="26" s="1"/>
  <c r="I34" i="26" s="1"/>
  <c r="M5" i="25"/>
  <c r="I25" i="26" s="1"/>
  <c r="I33" i="26" s="1"/>
  <c r="M4" i="25"/>
  <c r="I24" i="26" s="1"/>
  <c r="I32" i="26" s="1"/>
  <c r="L9" i="25"/>
  <c r="L8" i="25"/>
  <c r="L7" i="25"/>
  <c r="L6" i="25"/>
  <c r="L5" i="25"/>
  <c r="O25" i="26" s="1"/>
  <c r="O33" i="26" s="1"/>
  <c r="L4" i="25"/>
  <c r="O24" i="26" s="1"/>
  <c r="O32" i="26" s="1"/>
  <c r="P25" i="26"/>
  <c r="P33" i="26" s="1"/>
  <c r="S10" i="18"/>
  <c r="H29" i="26" s="1"/>
  <c r="H37" i="26" s="1"/>
  <c r="S9" i="18"/>
  <c r="H28" i="26" s="1"/>
  <c r="H36" i="26" s="1"/>
  <c r="S8" i="18"/>
  <c r="H27" i="26" s="1"/>
  <c r="H35" i="26" s="1"/>
  <c r="S7" i="18"/>
  <c r="H26" i="26" s="1"/>
  <c r="H34" i="26" s="1"/>
  <c r="S6" i="18"/>
  <c r="H25" i="26" s="1"/>
  <c r="H33" i="26" s="1"/>
  <c r="S5" i="18"/>
  <c r="H24" i="26" s="1"/>
  <c r="H32" i="26" s="1"/>
  <c r="R10" i="18"/>
  <c r="G29" i="26" s="1"/>
  <c r="G37" i="26" s="1"/>
  <c r="R9" i="18"/>
  <c r="R8" i="18"/>
  <c r="G27" i="26" s="1"/>
  <c r="G35" i="26" s="1"/>
  <c r="R7" i="18"/>
  <c r="G26" i="26" s="1"/>
  <c r="G34" i="26" s="1"/>
  <c r="R6" i="18"/>
  <c r="G25" i="26" s="1"/>
  <c r="G33" i="26" s="1"/>
  <c r="R5" i="18"/>
  <c r="G24" i="26" s="1"/>
  <c r="G32" i="26" s="1"/>
  <c r="G28" i="26"/>
  <c r="G36" i="26" s="1"/>
  <c r="F24" i="26"/>
  <c r="F32" i="26" s="1"/>
  <c r="F25" i="26"/>
  <c r="F33" i="26" s="1"/>
  <c r="F26" i="26"/>
  <c r="F34" i="26" s="1"/>
  <c r="F27" i="26"/>
  <c r="F35" i="26" s="1"/>
  <c r="F28" i="26"/>
  <c r="F36" i="26" s="1"/>
  <c r="F29" i="26"/>
  <c r="F37" i="26" s="1"/>
  <c r="E25" i="26"/>
  <c r="E33" i="26" s="1"/>
  <c r="E26" i="26"/>
  <c r="E34" i="26" s="1"/>
  <c r="E27" i="26"/>
  <c r="E35" i="26" s="1"/>
  <c r="E28" i="26"/>
  <c r="E36" i="26" s="1"/>
  <c r="E29" i="26"/>
  <c r="E37" i="26" s="1"/>
  <c r="E24" i="26"/>
  <c r="E32" i="26" s="1"/>
  <c r="D26" i="26"/>
  <c r="D34" i="26" s="1"/>
  <c r="D27" i="26"/>
  <c r="D35" i="26" s="1"/>
  <c r="D28" i="26"/>
  <c r="D36" i="26" s="1"/>
  <c r="D29" i="26"/>
  <c r="D37" i="26" s="1"/>
  <c r="M31" i="23"/>
  <c r="D21" i="26" s="1"/>
  <c r="M30" i="23"/>
  <c r="D20" i="26" s="1"/>
  <c r="M29" i="23"/>
  <c r="D19" i="26" s="1"/>
  <c r="M28" i="23"/>
  <c r="D18" i="26" s="1"/>
  <c r="M27" i="23"/>
  <c r="D17" i="26" s="1"/>
  <c r="M26" i="23"/>
  <c r="D16" i="26" s="1"/>
  <c r="L31" i="23"/>
  <c r="C21" i="26" s="1"/>
  <c r="L30" i="23"/>
  <c r="L29" i="23"/>
  <c r="C19" i="26" s="1"/>
  <c r="L28" i="23"/>
  <c r="C18" i="26" s="1"/>
  <c r="L27" i="23"/>
  <c r="C17" i="26" s="1"/>
  <c r="L26" i="23"/>
  <c r="C16" i="26" s="1"/>
  <c r="C26" i="26"/>
  <c r="C34" i="26" s="1"/>
  <c r="C27" i="26"/>
  <c r="C35" i="26" s="1"/>
  <c r="C28" i="26"/>
  <c r="C36" i="26" s="1"/>
  <c r="C29" i="26"/>
  <c r="C37" i="26" s="1"/>
  <c r="C20" i="26"/>
  <c r="I2" i="26"/>
  <c r="I5" i="26"/>
  <c r="I4" i="26"/>
  <c r="I6" i="26"/>
  <c r="I10" i="26"/>
  <c r="I9" i="26"/>
  <c r="I3" i="26"/>
  <c r="I8" i="26"/>
  <c r="I7" i="26"/>
  <c r="I11" i="26"/>
  <c r="F84" i="26" l="1"/>
  <c r="E89" i="26"/>
  <c r="D89" i="26"/>
  <c r="D88" i="26"/>
  <c r="G89" i="26"/>
  <c r="E88" i="26"/>
  <c r="H89" i="26"/>
  <c r="C88" i="26"/>
  <c r="G88" i="26"/>
  <c r="I89" i="26"/>
  <c r="H88" i="26"/>
  <c r="J89" i="26"/>
  <c r="I88" i="26"/>
  <c r="C89" i="26"/>
  <c r="J88" i="26"/>
  <c r="F88" i="26"/>
  <c r="F85" i="26"/>
  <c r="W76" i="26"/>
  <c r="W74" i="26"/>
  <c r="M81" i="26" s="1"/>
  <c r="N81" i="26" s="1"/>
  <c r="W75" i="26"/>
  <c r="W73" i="26"/>
  <c r="W72" i="26"/>
  <c r="Q37" i="26"/>
  <c r="Q35" i="26"/>
  <c r="Q33" i="26"/>
  <c r="Q36" i="26"/>
  <c r="Q34" i="26"/>
  <c r="Q32" i="26"/>
  <c r="I39" i="25"/>
  <c r="H39" i="25"/>
  <c r="G39" i="25"/>
  <c r="F39" i="25"/>
  <c r="I33" i="25"/>
  <c r="H33" i="25"/>
  <c r="G33" i="25"/>
  <c r="F33" i="25"/>
  <c r="I27" i="25"/>
  <c r="H27" i="25"/>
  <c r="G27" i="25"/>
  <c r="F27" i="25"/>
  <c r="I21" i="25"/>
  <c r="H21" i="25"/>
  <c r="G21" i="25"/>
  <c r="F21" i="25"/>
  <c r="I15" i="25"/>
  <c r="H15" i="25"/>
  <c r="G15" i="25"/>
  <c r="F15" i="25"/>
  <c r="I9" i="25"/>
  <c r="H9" i="25"/>
  <c r="G9" i="25"/>
  <c r="F9" i="25"/>
  <c r="P57" i="25"/>
  <c r="R57" i="25"/>
  <c r="P63" i="25"/>
  <c r="R63" i="25"/>
  <c r="V69" i="25"/>
  <c r="R69" i="25"/>
  <c r="P75" i="25"/>
  <c r="X75" i="25"/>
  <c r="P81" i="25"/>
  <c r="P87" i="25"/>
  <c r="P111" i="25"/>
  <c r="V117" i="25"/>
  <c r="P129" i="25"/>
  <c r="P135" i="25"/>
  <c r="V141" i="25"/>
  <c r="P147" i="25"/>
  <c r="P153" i="25"/>
  <c r="P159" i="25"/>
  <c r="V165" i="25"/>
  <c r="P171" i="25"/>
  <c r="P177" i="25"/>
  <c r="P183" i="25"/>
  <c r="V189" i="25"/>
  <c r="P195" i="25"/>
  <c r="R51" i="25"/>
  <c r="P51" i="25"/>
  <c r="N66" i="21"/>
  <c r="R55" i="21" s="1"/>
  <c r="O48" i="21"/>
  <c r="S52" i="21" s="1"/>
  <c r="O54" i="21"/>
  <c r="S53" i="21" s="1"/>
  <c r="N60" i="21"/>
  <c r="R54" i="21" s="1"/>
  <c r="O60" i="21"/>
  <c r="S54" i="21" s="1"/>
  <c r="O66" i="21"/>
  <c r="S55" i="21" s="1"/>
  <c r="O72" i="21"/>
  <c r="S56" i="21" s="1"/>
  <c r="G60" i="21"/>
  <c r="S45" i="21" s="1"/>
  <c r="V52" i="26" s="1"/>
  <c r="V67" i="26" s="1"/>
  <c r="G48" i="21"/>
  <c r="S43" i="21" s="1"/>
  <c r="G54" i="21"/>
  <c r="S44" i="21" s="1"/>
  <c r="F54" i="21"/>
  <c r="R44" i="21" s="1"/>
  <c r="F60" i="21"/>
  <c r="R45" i="21" s="1"/>
  <c r="U52" i="26" s="1"/>
  <c r="U67" i="26" s="1"/>
  <c r="L80" i="26" s="1"/>
  <c r="F66" i="21"/>
  <c r="R46" i="21" s="1"/>
  <c r="U53" i="26" s="1"/>
  <c r="U68" i="26" s="1"/>
  <c r="F72" i="21"/>
  <c r="R47" i="21" s="1"/>
  <c r="U54" i="26" s="1"/>
  <c r="U69" i="26" s="1"/>
  <c r="F48" i="21"/>
  <c r="R43" i="21" s="1"/>
  <c r="S53" i="19"/>
  <c r="S45" i="19"/>
  <c r="T52" i="26" s="1"/>
  <c r="T67" i="26" s="1"/>
  <c r="S47" i="19"/>
  <c r="T54" i="26" s="1"/>
  <c r="T69" i="26" s="1"/>
  <c r="R54" i="19"/>
  <c r="R47" i="19"/>
  <c r="S54" i="26" s="1"/>
  <c r="S69" i="26" s="1"/>
  <c r="R45" i="19"/>
  <c r="S52" i="26" s="1"/>
  <c r="S67" i="26" s="1"/>
  <c r="K80" i="26" s="1"/>
  <c r="R44" i="19"/>
  <c r="N54" i="19"/>
  <c r="R52" i="19" s="1"/>
  <c r="O72" i="19"/>
  <c r="S55" i="19" s="1"/>
  <c r="N72" i="19"/>
  <c r="R55" i="19" s="1"/>
  <c r="O66" i="19"/>
  <c r="S54" i="19" s="1"/>
  <c r="N66" i="19"/>
  <c r="O60" i="19"/>
  <c r="N60" i="19"/>
  <c r="R53" i="19" s="1"/>
  <c r="O54" i="19"/>
  <c r="S52" i="19" s="1"/>
  <c r="O48" i="19"/>
  <c r="S51" i="19" s="1"/>
  <c r="N48" i="19"/>
  <c r="R51" i="19" s="1"/>
  <c r="F54" i="19"/>
  <c r="G54" i="19"/>
  <c r="S44" i="19" s="1"/>
  <c r="F60" i="19"/>
  <c r="G60" i="19"/>
  <c r="F66" i="19"/>
  <c r="R46" i="19" s="1"/>
  <c r="S53" i="26" s="1"/>
  <c r="S68" i="26" s="1"/>
  <c r="G66" i="19"/>
  <c r="S46" i="19" s="1"/>
  <c r="T53" i="26" s="1"/>
  <c r="T68" i="26" s="1"/>
  <c r="F72" i="19"/>
  <c r="G72" i="19"/>
  <c r="G48" i="19"/>
  <c r="S43" i="19" s="1"/>
  <c r="F48" i="19"/>
  <c r="R43" i="19" s="1"/>
  <c r="E4" i="19"/>
  <c r="E5" i="19"/>
  <c r="E6" i="19"/>
  <c r="E7" i="19"/>
  <c r="E8" i="19"/>
  <c r="E9" i="19"/>
  <c r="E10" i="19"/>
  <c r="E11" i="19"/>
  <c r="E12" i="19"/>
  <c r="E13" i="19"/>
  <c r="E14" i="19"/>
  <c r="E15" i="19"/>
  <c r="E16" i="19"/>
  <c r="E17" i="19"/>
  <c r="E18" i="19"/>
  <c r="E19" i="19"/>
  <c r="E20" i="19"/>
  <c r="E21" i="19"/>
  <c r="E22" i="19"/>
  <c r="E23" i="19"/>
  <c r="E24" i="19"/>
  <c r="E25" i="19"/>
  <c r="E26" i="19"/>
  <c r="E27" i="19"/>
  <c r="E28" i="19"/>
  <c r="E29" i="19"/>
  <c r="E30" i="19"/>
  <c r="E31" i="19"/>
  <c r="E32" i="19"/>
  <c r="E33" i="19"/>
  <c r="E34" i="19"/>
  <c r="E35" i="19"/>
  <c r="E36" i="19"/>
  <c r="E37" i="19"/>
  <c r="E38" i="19"/>
  <c r="E3" i="19"/>
  <c r="E5" i="12"/>
  <c r="E6" i="12"/>
  <c r="E7" i="12"/>
  <c r="E8" i="12"/>
  <c r="E9" i="12"/>
  <c r="E10" i="12"/>
  <c r="G15" i="12" s="1"/>
  <c r="L5" i="12" s="1"/>
  <c r="E11" i="12"/>
  <c r="E12" i="12"/>
  <c r="E13" i="12"/>
  <c r="E14" i="12"/>
  <c r="E15" i="12"/>
  <c r="E16" i="12"/>
  <c r="E17" i="12"/>
  <c r="E18" i="12"/>
  <c r="E19" i="12"/>
  <c r="E20" i="12"/>
  <c r="E21" i="12"/>
  <c r="E22" i="12"/>
  <c r="E23" i="12"/>
  <c r="E24" i="12"/>
  <c r="E25" i="12"/>
  <c r="E26" i="12"/>
  <c r="E27" i="12"/>
  <c r="E28" i="12"/>
  <c r="E29" i="12"/>
  <c r="E30" i="12"/>
  <c r="E31" i="12"/>
  <c r="E32" i="12"/>
  <c r="E33" i="12"/>
  <c r="E34" i="12"/>
  <c r="E35" i="12"/>
  <c r="E36" i="12"/>
  <c r="E37" i="12"/>
  <c r="E38" i="12"/>
  <c r="E39" i="12"/>
  <c r="E4" i="12"/>
  <c r="G9" i="12"/>
  <c r="L4" i="12" s="1"/>
  <c r="K97" i="6"/>
  <c r="G97" i="6"/>
  <c r="K98" i="6"/>
  <c r="K99" i="6"/>
  <c r="K100" i="6"/>
  <c r="K101" i="6"/>
  <c r="G98" i="6"/>
  <c r="G99" i="6"/>
  <c r="G100" i="6"/>
  <c r="G101" i="6"/>
  <c r="J101" i="6"/>
  <c r="J100" i="6"/>
  <c r="J99" i="6"/>
  <c r="J98" i="6"/>
  <c r="J97" i="6"/>
  <c r="F101" i="6"/>
  <c r="F100" i="6"/>
  <c r="F99" i="6"/>
  <c r="F98" i="6"/>
  <c r="F97" i="6"/>
  <c r="T80" i="6"/>
  <c r="S80" i="6"/>
  <c r="R80" i="6"/>
  <c r="Q80" i="6"/>
  <c r="P80" i="6"/>
  <c r="T79" i="6"/>
  <c r="S79" i="6"/>
  <c r="R79" i="6"/>
  <c r="Q79" i="6"/>
  <c r="P79" i="6"/>
  <c r="T78" i="6"/>
  <c r="S78" i="6"/>
  <c r="R78" i="6"/>
  <c r="Q78" i="6"/>
  <c r="P78" i="6"/>
  <c r="T77" i="6"/>
  <c r="S77" i="6"/>
  <c r="R77" i="6"/>
  <c r="Q77" i="6"/>
  <c r="P77" i="6"/>
  <c r="T76" i="6"/>
  <c r="S76" i="6"/>
  <c r="R76" i="6"/>
  <c r="Q76" i="6"/>
  <c r="P76" i="6"/>
  <c r="S62" i="6"/>
  <c r="T63" i="6"/>
  <c r="S63" i="6"/>
  <c r="R63" i="6"/>
  <c r="Q63" i="6"/>
  <c r="P63" i="6"/>
  <c r="T62" i="6"/>
  <c r="R62" i="6"/>
  <c r="Q62" i="6"/>
  <c r="P62" i="6"/>
  <c r="T61" i="6"/>
  <c r="S61" i="6"/>
  <c r="R61" i="6"/>
  <c r="Q61" i="6"/>
  <c r="P61" i="6"/>
  <c r="T60" i="6"/>
  <c r="S60" i="6"/>
  <c r="R60" i="6"/>
  <c r="Q60" i="6"/>
  <c r="P60" i="6"/>
  <c r="T59" i="6"/>
  <c r="S59" i="6"/>
  <c r="R59" i="6"/>
  <c r="Q59" i="6"/>
  <c r="P59" i="6"/>
  <c r="T46" i="6"/>
  <c r="S46" i="6"/>
  <c r="R46" i="6"/>
  <c r="Q46" i="6"/>
  <c r="P46" i="6"/>
  <c r="T45" i="6"/>
  <c r="S45" i="6"/>
  <c r="R45" i="6"/>
  <c r="Q45" i="6"/>
  <c r="P45" i="6"/>
  <c r="T44" i="6"/>
  <c r="S44" i="6"/>
  <c r="R44" i="6"/>
  <c r="Q44" i="6"/>
  <c r="P44" i="6"/>
  <c r="T43" i="6"/>
  <c r="S43" i="6"/>
  <c r="R43" i="6"/>
  <c r="Q43" i="6"/>
  <c r="P43" i="6"/>
  <c r="T42" i="6"/>
  <c r="S42" i="6"/>
  <c r="R42" i="6"/>
  <c r="Q42" i="6"/>
  <c r="P42" i="6"/>
  <c r="T27" i="6"/>
  <c r="S27" i="6"/>
  <c r="R27" i="6"/>
  <c r="Q27" i="6"/>
  <c r="P27" i="6"/>
  <c r="T26" i="6"/>
  <c r="S26" i="6"/>
  <c r="R26" i="6"/>
  <c r="Q26" i="6"/>
  <c r="P26" i="6"/>
  <c r="T25" i="6"/>
  <c r="S25" i="6"/>
  <c r="R25" i="6"/>
  <c r="Q25" i="6"/>
  <c r="P25" i="6"/>
  <c r="T24" i="6"/>
  <c r="S24" i="6"/>
  <c r="R24" i="6"/>
  <c r="Q24" i="6"/>
  <c r="P24" i="6"/>
  <c r="T23" i="6"/>
  <c r="S23" i="6"/>
  <c r="R23" i="6"/>
  <c r="Q23" i="6"/>
  <c r="P23" i="6"/>
  <c r="M80" i="6"/>
  <c r="L80" i="6"/>
  <c r="K80" i="6"/>
  <c r="J80" i="6"/>
  <c r="I80" i="6"/>
  <c r="M79" i="6"/>
  <c r="L79" i="6"/>
  <c r="K79" i="6"/>
  <c r="J79" i="6"/>
  <c r="I79" i="6"/>
  <c r="M78" i="6"/>
  <c r="L78" i="6"/>
  <c r="K78" i="6"/>
  <c r="J78" i="6"/>
  <c r="I78" i="6"/>
  <c r="M77" i="6"/>
  <c r="L77" i="6"/>
  <c r="K77" i="6"/>
  <c r="J77" i="6"/>
  <c r="I77" i="6"/>
  <c r="M76" i="6"/>
  <c r="L76" i="6"/>
  <c r="K76" i="6"/>
  <c r="J76" i="6"/>
  <c r="I76" i="6"/>
  <c r="M63" i="6"/>
  <c r="L63" i="6"/>
  <c r="K63" i="6"/>
  <c r="J63" i="6"/>
  <c r="I63" i="6"/>
  <c r="M62" i="6"/>
  <c r="L62" i="6"/>
  <c r="K62" i="6"/>
  <c r="J62" i="6"/>
  <c r="I62" i="6"/>
  <c r="M61" i="6"/>
  <c r="L61" i="6"/>
  <c r="K61" i="6"/>
  <c r="J61" i="6"/>
  <c r="I61" i="6"/>
  <c r="M60" i="6"/>
  <c r="L60" i="6"/>
  <c r="K60" i="6"/>
  <c r="J60" i="6"/>
  <c r="I60" i="6"/>
  <c r="M59" i="6"/>
  <c r="L59" i="6"/>
  <c r="K59" i="6"/>
  <c r="J59" i="6"/>
  <c r="I59" i="6"/>
  <c r="I46" i="6"/>
  <c r="M46" i="6"/>
  <c r="L46" i="6"/>
  <c r="K46" i="6"/>
  <c r="J46" i="6"/>
  <c r="M45" i="6"/>
  <c r="L45" i="6"/>
  <c r="K45" i="6"/>
  <c r="J45" i="6"/>
  <c r="I45" i="6"/>
  <c r="M44" i="6"/>
  <c r="L44" i="6"/>
  <c r="K44" i="6"/>
  <c r="J44" i="6"/>
  <c r="I44" i="6"/>
  <c r="M43" i="6"/>
  <c r="L43" i="6"/>
  <c r="K43" i="6"/>
  <c r="J43" i="6"/>
  <c r="I43" i="6"/>
  <c r="M42" i="6"/>
  <c r="L42" i="6"/>
  <c r="K42" i="6"/>
  <c r="J42" i="6"/>
  <c r="I42" i="6"/>
  <c r="M27" i="6"/>
  <c r="L27" i="6"/>
  <c r="K27" i="6"/>
  <c r="J27" i="6"/>
  <c r="I27" i="6"/>
  <c r="M26" i="6"/>
  <c r="L26" i="6"/>
  <c r="K26" i="6"/>
  <c r="J26" i="6"/>
  <c r="I26" i="6"/>
  <c r="M25" i="6"/>
  <c r="L25" i="6"/>
  <c r="K25" i="6"/>
  <c r="J25" i="6"/>
  <c r="I25" i="6"/>
  <c r="M24" i="6"/>
  <c r="L24" i="6"/>
  <c r="K24" i="6"/>
  <c r="J24" i="6"/>
  <c r="I24" i="6"/>
  <c r="M23" i="6"/>
  <c r="L23" i="6"/>
  <c r="K23" i="6"/>
  <c r="J23" i="6"/>
  <c r="I23" i="6"/>
  <c r="Q4" i="6"/>
  <c r="R4" i="6"/>
  <c r="S4" i="6"/>
  <c r="T4" i="6"/>
  <c r="Q5" i="6"/>
  <c r="R5" i="6"/>
  <c r="S5" i="6"/>
  <c r="T5" i="6"/>
  <c r="Q6" i="6"/>
  <c r="R6" i="6"/>
  <c r="S6" i="6"/>
  <c r="T6" i="6"/>
  <c r="Q7" i="6"/>
  <c r="R7" i="6"/>
  <c r="S7" i="6"/>
  <c r="T7" i="6"/>
  <c r="Q8" i="6"/>
  <c r="R8" i="6"/>
  <c r="S8" i="6"/>
  <c r="T8" i="6"/>
  <c r="P8" i="6"/>
  <c r="P7" i="6"/>
  <c r="P6" i="6"/>
  <c r="P5" i="6"/>
  <c r="P4" i="6"/>
  <c r="J4" i="6"/>
  <c r="K4" i="6"/>
  <c r="L4" i="6"/>
  <c r="M4" i="6"/>
  <c r="J5" i="6"/>
  <c r="K5" i="6"/>
  <c r="L5" i="6"/>
  <c r="M5" i="6"/>
  <c r="J6" i="6"/>
  <c r="K6" i="6"/>
  <c r="L6" i="6"/>
  <c r="M6" i="6"/>
  <c r="J7" i="6"/>
  <c r="K7" i="6"/>
  <c r="L7" i="6"/>
  <c r="M7" i="6"/>
  <c r="J8" i="6"/>
  <c r="K8" i="6"/>
  <c r="L8" i="6"/>
  <c r="M8" i="6"/>
  <c r="I8" i="6"/>
  <c r="I7" i="6"/>
  <c r="I6" i="6"/>
  <c r="I5" i="6"/>
  <c r="I4" i="6"/>
  <c r="O16" i="18"/>
  <c r="O40" i="18"/>
  <c r="M6" i="18"/>
  <c r="M7" i="18"/>
  <c r="M8" i="18"/>
  <c r="M9" i="18"/>
  <c r="M10" i="18"/>
  <c r="N10" i="18" s="1"/>
  <c r="M11" i="18"/>
  <c r="N16" i="18" s="1"/>
  <c r="M12" i="18"/>
  <c r="M13" i="18"/>
  <c r="M14" i="18"/>
  <c r="M15" i="18"/>
  <c r="M16" i="18"/>
  <c r="M17" i="18"/>
  <c r="N22" i="18" s="1"/>
  <c r="M18" i="18"/>
  <c r="O22" i="18" s="1"/>
  <c r="M19" i="18"/>
  <c r="M20" i="18"/>
  <c r="M21" i="18"/>
  <c r="M22" i="18"/>
  <c r="M23" i="18"/>
  <c r="O28" i="18" s="1"/>
  <c r="M24" i="18"/>
  <c r="M25" i="18"/>
  <c r="N28" i="18" s="1"/>
  <c r="M26" i="18"/>
  <c r="M27" i="18"/>
  <c r="M28" i="18"/>
  <c r="M29" i="18"/>
  <c r="O34" i="18" s="1"/>
  <c r="M30" i="18"/>
  <c r="M31" i="18"/>
  <c r="M32" i="18"/>
  <c r="M33" i="18"/>
  <c r="M34" i="18"/>
  <c r="M35" i="18"/>
  <c r="N40" i="18" s="1"/>
  <c r="M36" i="18"/>
  <c r="M37" i="18"/>
  <c r="M38" i="18"/>
  <c r="M39" i="18"/>
  <c r="M40" i="18"/>
  <c r="M5" i="18"/>
  <c r="O10" i="18" s="1"/>
  <c r="S46" i="13"/>
  <c r="S47" i="13"/>
  <c r="S48" i="13"/>
  <c r="S49" i="13"/>
  <c r="S50" i="13"/>
  <c r="S51" i="13"/>
  <c r="S52" i="13"/>
  <c r="S53" i="13"/>
  <c r="S54" i="13"/>
  <c r="S55" i="13"/>
  <c r="S56" i="13"/>
  <c r="S57" i="13"/>
  <c r="S58" i="13"/>
  <c r="S59" i="13"/>
  <c r="S60" i="13"/>
  <c r="S61" i="13"/>
  <c r="S62" i="13"/>
  <c r="S63" i="13"/>
  <c r="S64" i="13"/>
  <c r="S65" i="13"/>
  <c r="S66" i="13"/>
  <c r="S67" i="13"/>
  <c r="S68" i="13"/>
  <c r="S69" i="13"/>
  <c r="S70" i="13"/>
  <c r="S71" i="13"/>
  <c r="S72" i="13"/>
  <c r="S73" i="13"/>
  <c r="S74" i="13"/>
  <c r="K45" i="13"/>
  <c r="K46" i="13"/>
  <c r="K47" i="13"/>
  <c r="K48" i="13"/>
  <c r="K49" i="13"/>
  <c r="K50" i="13"/>
  <c r="K51" i="13"/>
  <c r="K52" i="13"/>
  <c r="K53" i="13"/>
  <c r="K54" i="13"/>
  <c r="K55" i="13"/>
  <c r="K56" i="13"/>
  <c r="K57" i="13"/>
  <c r="K58" i="13"/>
  <c r="K59" i="13"/>
  <c r="K60" i="13"/>
  <c r="K61" i="13"/>
  <c r="K62" i="13"/>
  <c r="K63" i="13"/>
  <c r="K64" i="13"/>
  <c r="K65" i="13"/>
  <c r="K66" i="13"/>
  <c r="K67" i="13"/>
  <c r="K68" i="13"/>
  <c r="K69" i="13"/>
  <c r="K70" i="13"/>
  <c r="K71" i="13"/>
  <c r="K72" i="13"/>
  <c r="K73" i="13"/>
  <c r="K74" i="13"/>
  <c r="S45" i="13"/>
  <c r="K4" i="13"/>
  <c r="K5" i="13"/>
  <c r="K6" i="13"/>
  <c r="K7" i="13"/>
  <c r="K8" i="13"/>
  <c r="K9" i="13"/>
  <c r="K10" i="13"/>
  <c r="K11" i="13"/>
  <c r="K12" i="13"/>
  <c r="K13" i="13"/>
  <c r="K14" i="13"/>
  <c r="K15" i="13"/>
  <c r="K16" i="13"/>
  <c r="K17" i="13"/>
  <c r="K18" i="13"/>
  <c r="K19" i="13"/>
  <c r="K20" i="13"/>
  <c r="K21" i="13"/>
  <c r="K22" i="13"/>
  <c r="K23" i="13"/>
  <c r="K24" i="13"/>
  <c r="K25" i="13"/>
  <c r="K26" i="13"/>
  <c r="K27" i="13"/>
  <c r="K28" i="13"/>
  <c r="K29" i="13"/>
  <c r="K30" i="13"/>
  <c r="K31" i="13"/>
  <c r="K32" i="13"/>
  <c r="K33" i="13"/>
  <c r="K34" i="13"/>
  <c r="K35" i="13"/>
  <c r="K36" i="13"/>
  <c r="K37" i="13"/>
  <c r="K38" i="13"/>
  <c r="K3" i="13"/>
  <c r="BF4" i="24"/>
  <c r="BF5" i="24"/>
  <c r="BF6" i="24"/>
  <c r="BF7" i="24"/>
  <c r="BF8" i="24"/>
  <c r="BF9" i="24"/>
  <c r="BF10" i="24"/>
  <c r="BF11" i="24"/>
  <c r="BF12" i="24"/>
  <c r="BF13" i="24"/>
  <c r="BF14" i="24"/>
  <c r="BF15" i="24"/>
  <c r="BF16" i="24"/>
  <c r="BF17" i="24"/>
  <c r="BF18" i="24"/>
  <c r="BF19" i="24"/>
  <c r="BF20" i="24"/>
  <c r="BF21" i="24"/>
  <c r="BF22" i="24"/>
  <c r="BF23" i="24"/>
  <c r="BF24" i="24"/>
  <c r="BF25" i="24"/>
  <c r="BF26" i="24"/>
  <c r="BF27" i="24"/>
  <c r="BF28" i="24"/>
  <c r="BF29" i="24"/>
  <c r="BF30" i="24"/>
  <c r="BF31" i="24"/>
  <c r="BF32" i="24"/>
  <c r="BF33" i="24"/>
  <c r="BF34" i="24"/>
  <c r="BF35" i="24"/>
  <c r="BF36" i="24"/>
  <c r="BF37" i="24"/>
  <c r="BF38" i="24"/>
  <c r="BF39" i="24"/>
  <c r="BF40" i="24"/>
  <c r="BF41" i="24"/>
  <c r="BF42" i="24"/>
  <c r="BF43" i="24"/>
  <c r="BF44" i="24"/>
  <c r="BF45" i="24"/>
  <c r="BF46" i="24"/>
  <c r="BF47" i="24"/>
  <c r="BF48" i="24"/>
  <c r="BF49" i="24"/>
  <c r="BF50" i="24"/>
  <c r="BF51" i="24"/>
  <c r="BF52" i="24"/>
  <c r="BF53" i="24"/>
  <c r="BF54" i="24"/>
  <c r="BF55" i="24"/>
  <c r="BF56" i="24"/>
  <c r="BF57" i="24"/>
  <c r="BF58" i="24"/>
  <c r="BF59" i="24"/>
  <c r="BF60" i="24"/>
  <c r="BF61" i="24"/>
  <c r="BF62" i="24"/>
  <c r="BF63" i="24"/>
  <c r="BF64" i="24"/>
  <c r="BF65" i="24"/>
  <c r="BF66" i="24"/>
  <c r="BF67" i="24"/>
  <c r="BF68" i="24"/>
  <c r="BF69" i="24"/>
  <c r="BF70" i="24"/>
  <c r="BF71" i="24"/>
  <c r="BF72" i="24"/>
  <c r="BF73" i="24"/>
  <c r="BF74" i="24"/>
  <c r="BF75" i="24"/>
  <c r="BF76" i="24"/>
  <c r="BF77" i="24"/>
  <c r="BF78" i="24"/>
  <c r="BF79" i="24"/>
  <c r="BF80" i="24"/>
  <c r="BF81" i="24"/>
  <c r="BF82" i="24"/>
  <c r="BF83" i="24"/>
  <c r="BF84" i="24"/>
  <c r="BF85" i="24"/>
  <c r="BF86" i="24"/>
  <c r="BF87" i="24"/>
  <c r="BF88" i="24"/>
  <c r="BF89" i="24"/>
  <c r="BF90" i="24"/>
  <c r="BF91" i="24"/>
  <c r="BF92" i="24"/>
  <c r="BF93" i="24"/>
  <c r="BF94" i="24"/>
  <c r="BF95" i="24"/>
  <c r="BF96" i="24"/>
  <c r="BF97" i="24"/>
  <c r="BF98" i="24"/>
  <c r="BF99" i="24"/>
  <c r="BF100" i="24"/>
  <c r="BF101" i="24"/>
  <c r="BF102" i="24"/>
  <c r="BF103" i="24"/>
  <c r="BF107" i="24"/>
  <c r="BF108" i="24"/>
  <c r="BF109" i="24"/>
  <c r="BF110" i="24"/>
  <c r="BF111" i="24"/>
  <c r="BF112" i="24"/>
  <c r="BF113" i="24"/>
  <c r="BF114" i="24"/>
  <c r="BF115" i="24"/>
  <c r="BF116" i="24"/>
  <c r="BF117" i="24"/>
  <c r="BF118" i="24"/>
  <c r="BF119" i="24"/>
  <c r="BF120" i="24"/>
  <c r="BF121" i="24"/>
  <c r="BF122" i="24"/>
  <c r="BF123" i="24"/>
  <c r="BF124" i="24"/>
  <c r="BF125" i="24"/>
  <c r="BF126" i="24"/>
  <c r="BF127" i="24"/>
  <c r="BF128" i="24"/>
  <c r="BF129" i="24"/>
  <c r="BF130" i="24"/>
  <c r="BF131" i="24"/>
  <c r="BF132" i="24"/>
  <c r="BF133" i="24"/>
  <c r="BF134" i="24"/>
  <c r="BF135" i="24"/>
  <c r="BF136" i="24"/>
  <c r="BF137" i="24"/>
  <c r="BF138" i="24"/>
  <c r="BF139" i="24"/>
  <c r="BF140" i="24"/>
  <c r="BF141" i="24"/>
  <c r="BF142" i="24"/>
  <c r="BF143" i="24"/>
  <c r="BF144" i="24"/>
  <c r="BF145" i="24"/>
  <c r="BF146" i="24"/>
  <c r="BF147" i="24"/>
  <c r="BF148" i="24"/>
  <c r="BF149" i="24"/>
  <c r="BF150" i="24"/>
  <c r="BF151" i="24"/>
  <c r="BF152" i="24"/>
  <c r="BF153" i="24"/>
  <c r="BF154" i="24"/>
  <c r="BF155" i="24"/>
  <c r="BF156" i="24"/>
  <c r="BF157" i="24"/>
  <c r="BF158" i="24"/>
  <c r="BF159" i="24"/>
  <c r="BF160" i="24"/>
  <c r="BF161" i="24"/>
  <c r="BF162" i="24"/>
  <c r="BF163" i="24"/>
  <c r="BF164" i="24"/>
  <c r="BF165" i="24"/>
  <c r="BF166" i="24"/>
  <c r="BF167" i="24"/>
  <c r="BF168" i="24"/>
  <c r="BF169" i="24"/>
  <c r="BF170" i="24"/>
  <c r="BF171" i="24"/>
  <c r="BF172" i="24"/>
  <c r="BF173" i="24"/>
  <c r="BF174" i="24"/>
  <c r="BF175" i="24"/>
  <c r="BF176" i="24"/>
  <c r="BF177" i="24"/>
  <c r="BF178" i="24"/>
  <c r="BF179" i="24"/>
  <c r="BF180" i="24"/>
  <c r="BF181" i="24"/>
  <c r="BF182" i="24"/>
  <c r="BF183" i="24"/>
  <c r="BF184" i="24"/>
  <c r="BF185" i="24"/>
  <c r="BF186" i="24"/>
  <c r="BF187" i="24"/>
  <c r="BF188" i="24"/>
  <c r="BF189" i="24"/>
  <c r="BF190" i="24"/>
  <c r="BF191" i="24"/>
  <c r="BF192" i="24"/>
  <c r="BF193" i="24"/>
  <c r="BF194" i="24"/>
  <c r="BF195" i="24"/>
  <c r="BF196" i="24"/>
  <c r="BF197" i="24"/>
  <c r="BF198" i="24"/>
  <c r="BF199" i="24"/>
  <c r="BF200" i="24"/>
  <c r="BF201" i="24"/>
  <c r="BF202" i="24"/>
  <c r="BF203" i="24"/>
  <c r="BF204" i="24"/>
  <c r="BF205" i="24"/>
  <c r="BF206" i="24"/>
  <c r="BF207" i="24"/>
  <c r="BF208" i="24"/>
  <c r="BF3" i="24"/>
  <c r="BG5" i="24"/>
  <c r="BH5" i="24"/>
  <c r="BG6" i="24"/>
  <c r="BH6" i="24"/>
  <c r="BG7" i="24"/>
  <c r="BH7" i="24"/>
  <c r="BG8" i="24"/>
  <c r="BH8" i="24"/>
  <c r="BG9" i="24"/>
  <c r="BH9" i="24"/>
  <c r="BG10" i="24"/>
  <c r="BH10" i="24"/>
  <c r="BG11" i="24"/>
  <c r="BH11" i="24"/>
  <c r="BG12" i="24"/>
  <c r="BH12" i="24"/>
  <c r="BG13" i="24"/>
  <c r="BH13" i="24"/>
  <c r="BG14" i="24"/>
  <c r="BH14" i="24"/>
  <c r="BG15" i="24"/>
  <c r="BH15" i="24"/>
  <c r="BG16" i="24"/>
  <c r="BH16" i="24"/>
  <c r="BG17" i="24"/>
  <c r="BH17" i="24"/>
  <c r="BG18" i="24"/>
  <c r="BH18" i="24"/>
  <c r="BG19" i="24"/>
  <c r="BH19" i="24"/>
  <c r="BG20" i="24"/>
  <c r="BH20" i="24"/>
  <c r="BG21" i="24"/>
  <c r="BH21" i="24"/>
  <c r="BG22" i="24"/>
  <c r="BH22" i="24"/>
  <c r="BG23" i="24"/>
  <c r="BH23" i="24"/>
  <c r="BG24" i="24"/>
  <c r="BH24" i="24"/>
  <c r="BG25" i="24"/>
  <c r="BH25" i="24"/>
  <c r="BG26" i="24"/>
  <c r="BH26" i="24"/>
  <c r="BG27" i="24"/>
  <c r="BH27" i="24"/>
  <c r="BG28" i="24"/>
  <c r="BH28" i="24"/>
  <c r="BG29" i="24"/>
  <c r="BH29" i="24"/>
  <c r="BG30" i="24"/>
  <c r="BH30" i="24"/>
  <c r="BG31" i="24"/>
  <c r="BH31" i="24"/>
  <c r="BG32" i="24"/>
  <c r="BH32" i="24"/>
  <c r="BG33" i="24"/>
  <c r="BH33" i="24"/>
  <c r="BG34" i="24"/>
  <c r="BH34" i="24"/>
  <c r="BG35" i="24"/>
  <c r="BH35" i="24"/>
  <c r="BG36" i="24"/>
  <c r="BH36" i="24"/>
  <c r="BG37" i="24"/>
  <c r="BH37" i="24"/>
  <c r="BG38" i="24"/>
  <c r="BH38" i="24"/>
  <c r="BG39" i="24"/>
  <c r="BH39" i="24"/>
  <c r="BG40" i="24"/>
  <c r="BH40" i="24"/>
  <c r="BG41" i="24"/>
  <c r="BH41" i="24"/>
  <c r="BG42" i="24"/>
  <c r="BH42" i="24"/>
  <c r="BG43" i="24"/>
  <c r="BH43" i="24"/>
  <c r="BG44" i="24"/>
  <c r="BH44" i="24"/>
  <c r="BG45" i="24"/>
  <c r="BH45" i="24"/>
  <c r="BG46" i="24"/>
  <c r="BH46" i="24"/>
  <c r="BG47" i="24"/>
  <c r="BH47" i="24"/>
  <c r="BG48" i="24"/>
  <c r="BH48" i="24"/>
  <c r="BG49" i="24"/>
  <c r="BH49" i="24"/>
  <c r="BG50" i="24"/>
  <c r="BH50" i="24"/>
  <c r="BG51" i="24"/>
  <c r="BH51" i="24"/>
  <c r="BG52" i="24"/>
  <c r="BH52" i="24"/>
  <c r="BG53" i="24"/>
  <c r="BH53" i="24"/>
  <c r="BG54" i="24"/>
  <c r="BH54" i="24"/>
  <c r="BG55" i="24"/>
  <c r="BH55" i="24"/>
  <c r="BG56" i="24"/>
  <c r="BH56" i="24"/>
  <c r="BG57" i="24"/>
  <c r="BH57" i="24"/>
  <c r="BG58" i="24"/>
  <c r="BH58" i="24"/>
  <c r="BG59" i="24"/>
  <c r="BH59" i="24"/>
  <c r="BG60" i="24"/>
  <c r="BH60" i="24"/>
  <c r="BG61" i="24"/>
  <c r="BH61" i="24"/>
  <c r="BG62" i="24"/>
  <c r="BH62" i="24"/>
  <c r="BG63" i="24"/>
  <c r="BH63" i="24"/>
  <c r="BG64" i="24"/>
  <c r="BH64" i="24"/>
  <c r="BG65" i="24"/>
  <c r="BH65" i="24"/>
  <c r="BG66" i="24"/>
  <c r="BH66" i="24"/>
  <c r="BG67" i="24"/>
  <c r="BH67" i="24"/>
  <c r="BG68" i="24"/>
  <c r="BH68" i="24"/>
  <c r="BG69" i="24"/>
  <c r="BH69" i="24"/>
  <c r="BG70" i="24"/>
  <c r="BH70" i="24"/>
  <c r="BG71" i="24"/>
  <c r="BH71" i="24"/>
  <c r="BG72" i="24"/>
  <c r="BH72" i="24"/>
  <c r="BG73" i="24"/>
  <c r="BH73" i="24"/>
  <c r="BG74" i="24"/>
  <c r="BH74" i="24"/>
  <c r="BG75" i="24"/>
  <c r="BH75" i="24"/>
  <c r="BG76" i="24"/>
  <c r="BH76" i="24"/>
  <c r="BG77" i="24"/>
  <c r="BH77" i="24"/>
  <c r="BG78" i="24"/>
  <c r="BH78" i="24"/>
  <c r="BG79" i="24"/>
  <c r="BH79" i="24"/>
  <c r="BG80" i="24"/>
  <c r="BH80" i="24"/>
  <c r="BG81" i="24"/>
  <c r="BH81" i="24"/>
  <c r="BG82" i="24"/>
  <c r="BH82" i="24"/>
  <c r="BG83" i="24"/>
  <c r="BH83" i="24"/>
  <c r="BG84" i="24"/>
  <c r="BH84" i="24"/>
  <c r="BG85" i="24"/>
  <c r="BH85" i="24"/>
  <c r="BG86" i="24"/>
  <c r="BH86" i="24"/>
  <c r="BG87" i="24"/>
  <c r="BH87" i="24"/>
  <c r="BG88" i="24"/>
  <c r="BH88" i="24"/>
  <c r="BG89" i="24"/>
  <c r="BH89" i="24"/>
  <c r="BG90" i="24"/>
  <c r="BH90" i="24"/>
  <c r="BG91" i="24"/>
  <c r="BH91" i="24"/>
  <c r="BG92" i="24"/>
  <c r="BH92" i="24"/>
  <c r="BG93" i="24"/>
  <c r="BH93" i="24"/>
  <c r="BG94" i="24"/>
  <c r="BH94" i="24"/>
  <c r="BG95" i="24"/>
  <c r="BH95" i="24"/>
  <c r="BG96" i="24"/>
  <c r="BH96" i="24"/>
  <c r="BG97" i="24"/>
  <c r="BH97" i="24"/>
  <c r="BG98" i="24"/>
  <c r="BH98" i="24"/>
  <c r="BG99" i="24"/>
  <c r="BH99" i="24"/>
  <c r="BG100" i="24"/>
  <c r="BH100" i="24"/>
  <c r="BG101" i="24"/>
  <c r="BH101" i="24"/>
  <c r="BG102" i="24"/>
  <c r="BH102" i="24"/>
  <c r="BG103" i="24"/>
  <c r="BH103" i="24"/>
  <c r="BG108" i="24"/>
  <c r="BH108" i="24"/>
  <c r="BG109" i="24"/>
  <c r="BH109" i="24"/>
  <c r="BG110" i="24"/>
  <c r="BH110" i="24"/>
  <c r="BG111" i="24"/>
  <c r="BH111" i="24"/>
  <c r="BG112" i="24"/>
  <c r="BH112" i="24"/>
  <c r="BG113" i="24"/>
  <c r="BH113" i="24"/>
  <c r="BG114" i="24"/>
  <c r="BH114" i="24"/>
  <c r="BG115" i="24"/>
  <c r="BH115" i="24"/>
  <c r="BG116" i="24"/>
  <c r="BH116" i="24"/>
  <c r="BG117" i="24"/>
  <c r="BH117" i="24"/>
  <c r="BG118" i="24"/>
  <c r="BH118" i="24"/>
  <c r="BG119" i="24"/>
  <c r="BH119" i="24"/>
  <c r="BG120" i="24"/>
  <c r="BH120" i="24"/>
  <c r="BG121" i="24"/>
  <c r="BH121" i="24"/>
  <c r="BG122" i="24"/>
  <c r="BH122" i="24"/>
  <c r="BG123" i="24"/>
  <c r="BH123" i="24"/>
  <c r="BG124" i="24"/>
  <c r="BH124" i="24"/>
  <c r="BG125" i="24"/>
  <c r="BH125" i="24"/>
  <c r="BG126" i="24"/>
  <c r="BH126" i="24"/>
  <c r="BG127" i="24"/>
  <c r="BH127" i="24"/>
  <c r="BG128" i="24"/>
  <c r="BH128" i="24"/>
  <c r="BG129" i="24"/>
  <c r="BH129" i="24"/>
  <c r="BG130" i="24"/>
  <c r="BH130" i="24"/>
  <c r="BG131" i="24"/>
  <c r="BH131" i="24"/>
  <c r="BG132" i="24"/>
  <c r="BH132" i="24"/>
  <c r="BG133" i="24"/>
  <c r="BH133" i="24"/>
  <c r="BG134" i="24"/>
  <c r="BH134" i="24"/>
  <c r="BG135" i="24"/>
  <c r="BH135" i="24"/>
  <c r="BG136" i="24"/>
  <c r="BH136" i="24"/>
  <c r="BG137" i="24"/>
  <c r="BH137" i="24"/>
  <c r="BG138" i="24"/>
  <c r="BH138" i="24"/>
  <c r="BG139" i="24"/>
  <c r="BH139" i="24"/>
  <c r="BG140" i="24"/>
  <c r="BH140" i="24"/>
  <c r="BG141" i="24"/>
  <c r="BH141" i="24"/>
  <c r="BG142" i="24"/>
  <c r="BH142" i="24"/>
  <c r="BG143" i="24"/>
  <c r="BH143" i="24"/>
  <c r="BG144" i="24"/>
  <c r="BH144" i="24"/>
  <c r="BG145" i="24"/>
  <c r="BH145" i="24"/>
  <c r="BG146" i="24"/>
  <c r="BH146" i="24"/>
  <c r="BG147" i="24"/>
  <c r="BH147" i="24"/>
  <c r="BG148" i="24"/>
  <c r="BH148" i="24"/>
  <c r="BG149" i="24"/>
  <c r="BH149" i="24"/>
  <c r="BG150" i="24"/>
  <c r="BH150" i="24"/>
  <c r="BG151" i="24"/>
  <c r="BH151" i="24"/>
  <c r="BG152" i="24"/>
  <c r="BH152" i="24"/>
  <c r="BG153" i="24"/>
  <c r="BH153" i="24"/>
  <c r="BG154" i="24"/>
  <c r="BH154" i="24"/>
  <c r="BG155" i="24"/>
  <c r="BH155" i="24"/>
  <c r="BG156" i="24"/>
  <c r="BH156" i="24"/>
  <c r="BG157" i="24"/>
  <c r="BH157" i="24"/>
  <c r="BG158" i="24"/>
  <c r="BH158" i="24"/>
  <c r="BG159" i="24"/>
  <c r="BH159" i="24"/>
  <c r="BG160" i="24"/>
  <c r="BH160" i="24"/>
  <c r="BG161" i="24"/>
  <c r="BH161" i="24"/>
  <c r="BG162" i="24"/>
  <c r="BH162" i="24"/>
  <c r="BG163" i="24"/>
  <c r="BH163" i="24"/>
  <c r="BG164" i="24"/>
  <c r="BH164" i="24"/>
  <c r="BG165" i="24"/>
  <c r="BH165" i="24"/>
  <c r="BG166" i="24"/>
  <c r="BH166" i="24"/>
  <c r="BG167" i="24"/>
  <c r="BH167" i="24"/>
  <c r="BG168" i="24"/>
  <c r="BH168" i="24"/>
  <c r="BG169" i="24"/>
  <c r="BH169" i="24"/>
  <c r="BG170" i="24"/>
  <c r="BH170" i="24"/>
  <c r="BG171" i="24"/>
  <c r="BH171" i="24"/>
  <c r="BG172" i="24"/>
  <c r="BH172" i="24"/>
  <c r="BG173" i="24"/>
  <c r="BH173" i="24"/>
  <c r="BG174" i="24"/>
  <c r="BH174" i="24"/>
  <c r="BG175" i="24"/>
  <c r="BH175" i="24"/>
  <c r="BG176" i="24"/>
  <c r="BH176" i="24"/>
  <c r="BG177" i="24"/>
  <c r="BH177" i="24"/>
  <c r="BG178" i="24"/>
  <c r="BH178" i="24"/>
  <c r="BG179" i="24"/>
  <c r="BH179" i="24"/>
  <c r="BG180" i="24"/>
  <c r="BH180" i="24"/>
  <c r="BG181" i="24"/>
  <c r="BH181" i="24"/>
  <c r="BG182" i="24"/>
  <c r="BH182" i="24"/>
  <c r="BG183" i="24"/>
  <c r="BH183" i="24"/>
  <c r="BG184" i="24"/>
  <c r="BH184" i="24"/>
  <c r="BG185" i="24"/>
  <c r="BH185" i="24"/>
  <c r="BG186" i="24"/>
  <c r="BH186" i="24"/>
  <c r="BG187" i="24"/>
  <c r="BH187" i="24"/>
  <c r="BG188" i="24"/>
  <c r="BH188" i="24"/>
  <c r="BG189" i="24"/>
  <c r="BH189" i="24"/>
  <c r="BG190" i="24"/>
  <c r="BH190" i="24"/>
  <c r="BG191" i="24"/>
  <c r="BH191" i="24"/>
  <c r="BG192" i="24"/>
  <c r="BH192" i="24"/>
  <c r="BG193" i="24"/>
  <c r="BH193" i="24"/>
  <c r="BG194" i="24"/>
  <c r="BH194" i="24"/>
  <c r="BG195" i="24"/>
  <c r="BH195" i="24"/>
  <c r="BG196" i="24"/>
  <c r="BH196" i="24"/>
  <c r="BG197" i="24"/>
  <c r="BH197" i="24"/>
  <c r="BG198" i="24"/>
  <c r="BH198" i="24"/>
  <c r="BG199" i="24"/>
  <c r="BH199" i="24"/>
  <c r="BG200" i="24"/>
  <c r="BH200" i="24"/>
  <c r="BG201" i="24"/>
  <c r="BH201" i="24"/>
  <c r="BG202" i="24"/>
  <c r="BH202" i="24"/>
  <c r="BG203" i="24"/>
  <c r="BH203" i="24"/>
  <c r="BG204" i="24"/>
  <c r="BH204" i="24"/>
  <c r="BG205" i="24"/>
  <c r="BH205" i="24"/>
  <c r="BG206" i="24"/>
  <c r="BH206" i="24"/>
  <c r="BG207" i="24"/>
  <c r="BH207" i="24"/>
  <c r="BG208" i="24"/>
  <c r="BH208" i="24"/>
  <c r="BH4" i="24"/>
  <c r="BG4" i="24"/>
  <c r="L88" i="26" l="1"/>
  <c r="F89" i="26"/>
  <c r="L89" i="26" s="1"/>
  <c r="S51" i="25"/>
  <c r="V195" i="25"/>
  <c r="R177" i="25"/>
  <c r="R153" i="25"/>
  <c r="R93" i="25"/>
  <c r="R189" i="25"/>
  <c r="R105" i="25"/>
  <c r="R81" i="25"/>
  <c r="U195" i="25"/>
  <c r="Y189" i="25"/>
  <c r="AA183" i="25"/>
  <c r="Y177" i="25"/>
  <c r="U171" i="25"/>
  <c r="Y165" i="25"/>
  <c r="Q165" i="25"/>
  <c r="AA135" i="25"/>
  <c r="Y129" i="25"/>
  <c r="Y105" i="25"/>
  <c r="Y81" i="25"/>
  <c r="R75" i="25"/>
  <c r="Q189" i="25"/>
  <c r="Y153" i="25"/>
  <c r="Y141" i="25"/>
  <c r="U123" i="25"/>
  <c r="Y117" i="25"/>
  <c r="AA111" i="25"/>
  <c r="Q105" i="25"/>
  <c r="U99" i="25"/>
  <c r="Y93" i="25"/>
  <c r="Q93" i="25"/>
  <c r="AA87" i="25"/>
  <c r="Q81" i="25"/>
  <c r="U75" i="25"/>
  <c r="Y69" i="25"/>
  <c r="Q69" i="25"/>
  <c r="AA63" i="25"/>
  <c r="Y57" i="25"/>
  <c r="Q57" i="25"/>
  <c r="AA51" i="25"/>
  <c r="R195" i="25"/>
  <c r="T195" i="25"/>
  <c r="T183" i="25"/>
  <c r="T177" i="25"/>
  <c r="X177" i="25"/>
  <c r="R171" i="25"/>
  <c r="T171" i="25"/>
  <c r="T159" i="25"/>
  <c r="T153" i="25"/>
  <c r="X153" i="25"/>
  <c r="R147" i="25"/>
  <c r="T147" i="25"/>
  <c r="T135" i="25"/>
  <c r="T129" i="25"/>
  <c r="X129" i="25"/>
  <c r="R123" i="25"/>
  <c r="V123" i="25"/>
  <c r="T123" i="25"/>
  <c r="T111" i="25"/>
  <c r="T105" i="25"/>
  <c r="X105" i="25"/>
  <c r="P105" i="25"/>
  <c r="R99" i="25"/>
  <c r="V99" i="25"/>
  <c r="T99" i="25"/>
  <c r="V93" i="25"/>
  <c r="T87" i="25"/>
  <c r="T81" i="25"/>
  <c r="X81" i="25"/>
  <c r="T75" i="25"/>
  <c r="T63" i="25"/>
  <c r="T57" i="25"/>
  <c r="T51" i="25"/>
  <c r="Y51" i="25"/>
  <c r="R117" i="25"/>
  <c r="Z51" i="25"/>
  <c r="Y183" i="25"/>
  <c r="Y171" i="25"/>
  <c r="Y159" i="25"/>
  <c r="Y147" i="25"/>
  <c r="Y135" i="25"/>
  <c r="Y123" i="25"/>
  <c r="Y111" i="25"/>
  <c r="Y99" i="25"/>
  <c r="Y87" i="25"/>
  <c r="Y75" i="25"/>
  <c r="Y63" i="25"/>
  <c r="Y195" i="25"/>
  <c r="X195" i="25"/>
  <c r="R183" i="25"/>
  <c r="X171" i="25"/>
  <c r="R159" i="25"/>
  <c r="X147" i="25"/>
  <c r="R135" i="25"/>
  <c r="X123" i="25"/>
  <c r="R111" i="25"/>
  <c r="X99" i="25"/>
  <c r="R87" i="25"/>
  <c r="V171" i="25"/>
  <c r="R141" i="25"/>
  <c r="R129" i="25"/>
  <c r="AA159" i="25"/>
  <c r="U147" i="25"/>
  <c r="S195" i="25"/>
  <c r="W195" i="25"/>
  <c r="U189" i="25"/>
  <c r="S183" i="25"/>
  <c r="Q183" i="25"/>
  <c r="U177" i="25"/>
  <c r="S171" i="25"/>
  <c r="W171" i="25"/>
  <c r="U165" i="25"/>
  <c r="S159" i="25"/>
  <c r="Q159" i="25"/>
  <c r="U153" i="25"/>
  <c r="S147" i="25"/>
  <c r="W147" i="25"/>
  <c r="U141" i="25"/>
  <c r="S135" i="25"/>
  <c r="Q135" i="25"/>
  <c r="U129" i="25"/>
  <c r="S123" i="25"/>
  <c r="W123" i="25"/>
  <c r="U117" i="25"/>
  <c r="S111" i="25"/>
  <c r="Q111" i="25"/>
  <c r="U105" i="25"/>
  <c r="S99" i="25"/>
  <c r="W99" i="25"/>
  <c r="U93" i="25"/>
  <c r="S87" i="25"/>
  <c r="Q87" i="25"/>
  <c r="U81" i="25"/>
  <c r="S75" i="25"/>
  <c r="W75" i="25"/>
  <c r="U69" i="25"/>
  <c r="S63" i="25"/>
  <c r="Q63" i="25"/>
  <c r="U57" i="25"/>
  <c r="V147" i="25"/>
  <c r="R165" i="25"/>
  <c r="Q177" i="25"/>
  <c r="Q153" i="25"/>
  <c r="Q141" i="25"/>
  <c r="Q129" i="25"/>
  <c r="Q117" i="25"/>
  <c r="Q51" i="25"/>
  <c r="T189" i="25"/>
  <c r="Z177" i="25"/>
  <c r="T165" i="25"/>
  <c r="Z153" i="25"/>
  <c r="T141" i="25"/>
  <c r="Z129" i="25"/>
  <c r="P123" i="25"/>
  <c r="T117" i="25"/>
  <c r="Z105" i="25"/>
  <c r="P99" i="25"/>
  <c r="T93" i="25"/>
  <c r="Z81" i="25"/>
  <c r="T69" i="25"/>
  <c r="Z57" i="25"/>
  <c r="V75" i="25"/>
  <c r="S189" i="25"/>
  <c r="S177" i="25"/>
  <c r="S165" i="25"/>
  <c r="S153" i="25"/>
  <c r="S141" i="25"/>
  <c r="S129" i="25"/>
  <c r="S117" i="25"/>
  <c r="S105" i="25"/>
  <c r="S93" i="25"/>
  <c r="S81" i="25"/>
  <c r="S69" i="25"/>
  <c r="S57" i="25"/>
  <c r="X57" i="25"/>
  <c r="P93" i="25"/>
  <c r="P69" i="25"/>
  <c r="Z183" i="25"/>
  <c r="Z159" i="25"/>
  <c r="Z135" i="25"/>
  <c r="Z111" i="25"/>
  <c r="Z87" i="25"/>
  <c r="Q195" i="25"/>
  <c r="U183" i="25"/>
  <c r="Q171" i="25"/>
  <c r="U159" i="25"/>
  <c r="Q147" i="25"/>
  <c r="U135" i="25"/>
  <c r="Q123" i="25"/>
  <c r="U111" i="25"/>
  <c r="Q99" i="25"/>
  <c r="U87" i="25"/>
  <c r="Q75" i="25"/>
  <c r="U63" i="25"/>
  <c r="X51" i="25"/>
  <c r="AA189" i="25"/>
  <c r="W177" i="25"/>
  <c r="AA165" i="25"/>
  <c r="W153" i="25"/>
  <c r="AA141" i="25"/>
  <c r="W129" i="25"/>
  <c r="AA117" i="25"/>
  <c r="W105" i="25"/>
  <c r="AA93" i="25"/>
  <c r="W81" i="25"/>
  <c r="AA69" i="25"/>
  <c r="W57" i="25"/>
  <c r="P189" i="25"/>
  <c r="P165" i="25"/>
  <c r="Z63" i="25"/>
  <c r="W51" i="25"/>
  <c r="Z189" i="25"/>
  <c r="X183" i="25"/>
  <c r="V177" i="25"/>
  <c r="Z165" i="25"/>
  <c r="X159" i="25"/>
  <c r="V153" i="25"/>
  <c r="Z141" i="25"/>
  <c r="X135" i="25"/>
  <c r="V129" i="25"/>
  <c r="Z117" i="25"/>
  <c r="X111" i="25"/>
  <c r="V105" i="25"/>
  <c r="Z93" i="25"/>
  <c r="X87" i="25"/>
  <c r="V81" i="25"/>
  <c r="Z69" i="25"/>
  <c r="X63" i="25"/>
  <c r="V57" i="25"/>
  <c r="AA195" i="25"/>
  <c r="W183" i="25"/>
  <c r="AA171" i="25"/>
  <c r="W159" i="25"/>
  <c r="AA147" i="25"/>
  <c r="W135" i="25"/>
  <c r="AA123" i="25"/>
  <c r="W111" i="25"/>
  <c r="AA99" i="25"/>
  <c r="W87" i="25"/>
  <c r="AA75" i="25"/>
  <c r="W63" i="25"/>
  <c r="U51" i="25"/>
  <c r="Z195" i="25"/>
  <c r="X189" i="25"/>
  <c r="V183" i="25"/>
  <c r="Z171" i="25"/>
  <c r="X165" i="25"/>
  <c r="V159" i="25"/>
  <c r="Z147" i="25"/>
  <c r="X141" i="25"/>
  <c r="V135" i="25"/>
  <c r="Z123" i="25"/>
  <c r="X117" i="25"/>
  <c r="V111" i="25"/>
  <c r="Z99" i="25"/>
  <c r="X93" i="25"/>
  <c r="V87" i="25"/>
  <c r="Z75" i="25"/>
  <c r="X69" i="25"/>
  <c r="V63" i="25"/>
  <c r="P141" i="25"/>
  <c r="V51" i="25"/>
  <c r="W189" i="25"/>
  <c r="AA177" i="25"/>
  <c r="W165" i="25"/>
  <c r="AA153" i="25"/>
  <c r="W141" i="25"/>
  <c r="AA129" i="25"/>
  <c r="W117" i="25"/>
  <c r="AA105" i="25"/>
  <c r="W93" i="25"/>
  <c r="AA81" i="25"/>
  <c r="W69" i="25"/>
  <c r="AA57" i="25"/>
  <c r="P117" i="25"/>
  <c r="N48" i="21"/>
  <c r="R52" i="21" s="1"/>
  <c r="N72" i="21"/>
  <c r="R56" i="21" s="1"/>
  <c r="G72" i="21"/>
  <c r="S47" i="21" s="1"/>
  <c r="V54" i="26" s="1"/>
  <c r="V69" i="26" s="1"/>
  <c r="N54" i="21"/>
  <c r="R53" i="21" s="1"/>
  <c r="G66" i="21"/>
  <c r="S46" i="21" s="1"/>
  <c r="V53" i="26" s="1"/>
  <c r="V68" i="26" s="1"/>
  <c r="G8" i="19"/>
  <c r="K3" i="19" s="1"/>
  <c r="F8" i="19"/>
  <c r="J3" i="19" s="1"/>
  <c r="G27" i="12"/>
  <c r="L7" i="12" s="1"/>
  <c r="F15" i="12"/>
  <c r="K5" i="12" s="1"/>
  <c r="G39" i="12"/>
  <c r="L9" i="12" s="1"/>
  <c r="F21" i="12"/>
  <c r="K6" i="12" s="1"/>
  <c r="F39" i="12"/>
  <c r="K9" i="12" s="1"/>
  <c r="G33" i="12"/>
  <c r="L8" i="12" s="1"/>
  <c r="F33" i="12"/>
  <c r="K8" i="12" s="1"/>
  <c r="F27" i="12"/>
  <c r="K7" i="12" s="1"/>
  <c r="G21" i="12"/>
  <c r="L6" i="12" s="1"/>
  <c r="F9" i="12"/>
  <c r="K4" i="12" s="1"/>
  <c r="N34" i="18"/>
  <c r="M74" i="13"/>
  <c r="Y49" i="13" s="1"/>
  <c r="T56" i="13"/>
  <c r="X53" i="13" s="1"/>
  <c r="L56" i="13"/>
  <c r="X46" i="13" s="1"/>
  <c r="M50" i="13"/>
  <c r="Y45" i="13" s="1"/>
  <c r="L74" i="13"/>
  <c r="X49" i="13" s="1"/>
  <c r="M68" i="13"/>
  <c r="Y48" i="13" s="1"/>
  <c r="L62" i="13"/>
  <c r="X47" i="13" s="1"/>
  <c r="L68" i="13"/>
  <c r="X48" i="13" s="1"/>
  <c r="U68" i="13"/>
  <c r="Y55" i="13" s="1"/>
  <c r="U50" i="13"/>
  <c r="Y52" i="13" s="1"/>
  <c r="T62" i="13"/>
  <c r="X54" i="13" s="1"/>
  <c r="T68" i="13"/>
  <c r="X55" i="13" s="1"/>
  <c r="T74" i="13"/>
  <c r="X56" i="13" s="1"/>
  <c r="U62" i="13"/>
  <c r="Y54" i="13" s="1"/>
  <c r="T50" i="13"/>
  <c r="X52" i="13" s="1"/>
  <c r="U56" i="13"/>
  <c r="Y53" i="13" s="1"/>
  <c r="M62" i="13"/>
  <c r="Y47" i="13" s="1"/>
  <c r="U74" i="13"/>
  <c r="Y56" i="13" s="1"/>
  <c r="L50" i="13"/>
  <c r="X45" i="13" s="1"/>
  <c r="M56" i="13"/>
  <c r="Y46" i="13" s="1"/>
  <c r="L14" i="13"/>
  <c r="Q4" i="13" s="1"/>
  <c r="M8" i="13"/>
  <c r="R3" i="13" s="1"/>
  <c r="M32" i="13"/>
  <c r="R7" i="13" s="1"/>
  <c r="L20" i="13"/>
  <c r="Q5" i="13" s="1"/>
  <c r="L32" i="13"/>
  <c r="Q7" i="13" s="1"/>
  <c r="L38" i="13"/>
  <c r="Q8" i="13" s="1"/>
  <c r="L26" i="13"/>
  <c r="Q6" i="13" s="1"/>
  <c r="M26" i="13"/>
  <c r="R6" i="13" s="1"/>
  <c r="L8" i="13"/>
  <c r="Q3" i="13" s="1"/>
  <c r="M20" i="13"/>
  <c r="R5" i="13" s="1"/>
  <c r="M38" i="13"/>
  <c r="R8" i="13" s="1"/>
  <c r="M14" i="13"/>
  <c r="R4" i="13" s="1"/>
  <c r="G3" i="4" l="1"/>
  <c r="G4" i="4"/>
  <c r="G5" i="4"/>
  <c r="G6" i="4"/>
  <c r="G7" i="4"/>
  <c r="G2" i="4"/>
  <c r="E5" i="21" l="1"/>
  <c r="E6" i="21"/>
  <c r="E7" i="21"/>
  <c r="E8" i="21"/>
  <c r="E9" i="21"/>
  <c r="E10" i="21"/>
  <c r="E11" i="21"/>
  <c r="E12" i="21"/>
  <c r="E13" i="21"/>
  <c r="E14" i="21"/>
  <c r="E15" i="21"/>
  <c r="E16" i="21"/>
  <c r="E17" i="21"/>
  <c r="E18" i="21"/>
  <c r="E19" i="21"/>
  <c r="E20" i="21"/>
  <c r="E21" i="21"/>
  <c r="E22" i="21"/>
  <c r="E23" i="21"/>
  <c r="E24" i="21"/>
  <c r="E25" i="21"/>
  <c r="E26" i="21"/>
  <c r="E27" i="21"/>
  <c r="E28" i="21"/>
  <c r="E29" i="21"/>
  <c r="E30" i="21"/>
  <c r="E31" i="21"/>
  <c r="E32" i="21"/>
  <c r="E33" i="21"/>
  <c r="E34" i="21"/>
  <c r="E35" i="21"/>
  <c r="E36" i="21"/>
  <c r="E37" i="21"/>
  <c r="E38" i="21"/>
  <c r="E39" i="21"/>
  <c r="J141" i="19"/>
  <c r="I141" i="19"/>
  <c r="G141" i="19"/>
  <c r="F141" i="19"/>
  <c r="J129" i="19"/>
  <c r="I129" i="19"/>
  <c r="G129" i="19"/>
  <c r="F129" i="19"/>
  <c r="F39" i="21" l="1"/>
  <c r="G39" i="21"/>
  <c r="G9" i="21"/>
  <c r="F9" i="21"/>
  <c r="F21" i="21"/>
  <c r="G21" i="21"/>
  <c r="F15" i="21"/>
  <c r="G15" i="21"/>
  <c r="F27" i="21"/>
  <c r="G27" i="21"/>
  <c r="F33" i="21"/>
  <c r="G33" i="21"/>
  <c r="G65" i="12"/>
  <c r="U46" i="12" s="1"/>
  <c r="F65" i="12"/>
  <c r="R46" i="12" s="1"/>
  <c r="G47" i="12"/>
  <c r="U43" i="12" s="1"/>
  <c r="F47" i="12"/>
  <c r="R43" i="12" s="1"/>
  <c r="G71" i="12"/>
  <c r="U47" i="12" s="1"/>
  <c r="D54" i="26" s="1"/>
  <c r="D69" i="26" s="1"/>
  <c r="F71" i="12"/>
  <c r="C54" i="26" s="1"/>
  <c r="C69" i="26" s="1"/>
  <c r="O59" i="12"/>
  <c r="V45" i="12" s="1"/>
  <c r="N59" i="12"/>
  <c r="S45" i="12" s="1"/>
  <c r="N53" i="12"/>
  <c r="S44" i="12" s="1"/>
  <c r="O53" i="12"/>
  <c r="V44" i="12" s="1"/>
  <c r="F59" i="12"/>
  <c r="R45" i="12" s="1"/>
  <c r="C52" i="26" s="1"/>
  <c r="C67" i="26" s="1"/>
  <c r="C80" i="26" s="1"/>
  <c r="G59" i="12"/>
  <c r="U45" i="12" s="1"/>
  <c r="D52" i="26" s="1"/>
  <c r="D67" i="26" s="1"/>
  <c r="O65" i="12"/>
  <c r="V46" i="12" s="1"/>
  <c r="N65" i="12"/>
  <c r="S46" i="12" s="1"/>
  <c r="N47" i="12"/>
  <c r="S43" i="12" s="1"/>
  <c r="O47" i="12"/>
  <c r="V43" i="12" s="1"/>
  <c r="F53" i="12"/>
  <c r="R44" i="12" s="1"/>
  <c r="G53" i="12"/>
  <c r="U44" i="12" s="1"/>
  <c r="N71" i="12"/>
  <c r="S47" i="12" s="1"/>
  <c r="O71" i="12"/>
  <c r="V47" i="12" s="1"/>
  <c r="N50" i="18"/>
  <c r="AB45" i="18" s="1"/>
  <c r="G50" i="26" s="1"/>
  <c r="G65" i="26" s="1"/>
  <c r="W65" i="26" s="1"/>
  <c r="O74" i="18"/>
  <c r="AC49" i="18" s="1"/>
  <c r="H54" i="26" s="1"/>
  <c r="H69" i="26" s="1"/>
  <c r="N74" i="18"/>
  <c r="AB49" i="18" s="1"/>
  <c r="G54" i="26" s="1"/>
  <c r="G69" i="26" s="1"/>
  <c r="O50" i="18"/>
  <c r="AC45" i="18" s="1"/>
  <c r="H50" i="26" s="1"/>
  <c r="H65" i="26" s="1"/>
  <c r="V56" i="18"/>
  <c r="AB54" i="18" s="1"/>
  <c r="W56" i="18"/>
  <c r="AC54" i="18" s="1"/>
  <c r="N62" i="18"/>
  <c r="AB47" i="18" s="1"/>
  <c r="G52" i="26" s="1"/>
  <c r="G67" i="26" s="1"/>
  <c r="E80" i="26" s="1"/>
  <c r="O62" i="18"/>
  <c r="AC47" i="18" s="1"/>
  <c r="H52" i="26" s="1"/>
  <c r="H67" i="26" s="1"/>
  <c r="V68" i="18"/>
  <c r="AB56" i="18" s="1"/>
  <c r="W68" i="18"/>
  <c r="AC56" i="18" s="1"/>
  <c r="W74" i="18"/>
  <c r="AC57" i="18" s="1"/>
  <c r="V74" i="18"/>
  <c r="AB57" i="18" s="1"/>
  <c r="V62" i="18"/>
  <c r="AB55" i="18" s="1"/>
  <c r="W62" i="18"/>
  <c r="AC55" i="18" s="1"/>
  <c r="O68" i="18"/>
  <c r="AC48" i="18" s="1"/>
  <c r="H53" i="26" s="1"/>
  <c r="H68" i="26" s="1"/>
  <c r="N68" i="18"/>
  <c r="AB48" i="18" s="1"/>
  <c r="G53" i="26" s="1"/>
  <c r="G68" i="26" s="1"/>
  <c r="W68" i="26" s="1"/>
  <c r="O56" i="18"/>
  <c r="AC46" i="18" s="1"/>
  <c r="H51" i="26" s="1"/>
  <c r="H66" i="26" s="1"/>
  <c r="N56" i="18"/>
  <c r="AB46" i="18" s="1"/>
  <c r="G51" i="26" s="1"/>
  <c r="G66" i="26" s="1"/>
  <c r="W66" i="26" s="1"/>
  <c r="W50" i="18"/>
  <c r="AC53" i="18" s="1"/>
  <c r="V50" i="18"/>
  <c r="AB53" i="18" s="1"/>
  <c r="G26" i="19"/>
  <c r="K6" i="19" s="1"/>
  <c r="F32" i="19"/>
  <c r="J7" i="19" s="1"/>
  <c r="G32" i="19"/>
  <c r="K7" i="19" s="1"/>
  <c r="F38" i="19"/>
  <c r="J8" i="19" s="1"/>
  <c r="F14" i="19"/>
  <c r="J4" i="19" s="1"/>
  <c r="F26" i="19"/>
  <c r="J6" i="19" s="1"/>
  <c r="F20" i="19"/>
  <c r="J5" i="19" s="1"/>
  <c r="G38" i="19"/>
  <c r="K8" i="19" s="1"/>
  <c r="G20" i="19"/>
  <c r="K5" i="19" s="1"/>
  <c r="G14" i="19"/>
  <c r="K4" i="19" s="1"/>
  <c r="W67" i="26" l="1"/>
  <c r="M80" i="26" s="1"/>
  <c r="N80" i="26" s="1"/>
  <c r="W69" i="2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tc={30943A22-9C22-40F5-BFEF-525D8232BAE0}</author>
    <author>tc={F447B3E2-51F4-4E7F-A767-5A9D414C9192}</author>
  </authors>
  <commentList>
    <comment ref="B66" authorId="0" shapeId="0" xr:uid="{30943A22-9C22-40F5-BFEF-525D8232BAE0}">
      <text>
        <t>[Threaded comment]
Your version of Excel allows you to read this threaded comment; however, any edits to it will get removed if the file is opened in a newer version of Excel. Learn more: https://go.microsoft.com/fwlink/?linkid=870924
Comment:
    Wrong integration of GC</t>
      </text>
    </comment>
    <comment ref="C97" authorId="1" shapeId="0" xr:uid="{F447B3E2-51F4-4E7F-A767-5A9D414C9192}">
      <text>
        <t>[Threaded comment]
Your version of Excel allows you to read this threaded comment; however, any edits to it will get removed if the file is opened in a newer version of Excel. Learn more: https://go.microsoft.com/fwlink/?linkid=870924
Comment:
    The sample was spilled during the COD measurement.</t>
      </text>
    </comment>
  </commentList>
</comments>
</file>

<file path=xl/sharedStrings.xml><?xml version="1.0" encoding="utf-8"?>
<sst xmlns="http://schemas.openxmlformats.org/spreadsheetml/2006/main" count="2203" uniqueCount="420">
  <si>
    <t>Temperature(℃)</t>
  </si>
  <si>
    <t>Mark</t>
  </si>
  <si>
    <t>Weight(g)</t>
  </si>
  <si>
    <t>STDEV</t>
  </si>
  <si>
    <t>PB35</t>
  </si>
  <si>
    <t>PB55</t>
  </si>
  <si>
    <t>PB70</t>
  </si>
  <si>
    <t>CH35</t>
  </si>
  <si>
    <t>CH55</t>
  </si>
  <si>
    <t>CH70</t>
  </si>
  <si>
    <t>pH</t>
  </si>
  <si>
    <t>STD</t>
  </si>
  <si>
    <t>m(g)</t>
  </si>
  <si>
    <t>COD(mg/L)</t>
  </si>
  <si>
    <t>TCOD(g COD/g TPS)</t>
  </si>
  <si>
    <t>Average</t>
  </si>
  <si>
    <t>F2</t>
  </si>
  <si>
    <t>Pressure(Bar)</t>
  </si>
  <si>
    <t>Day 0</t>
  </si>
  <si>
    <t>Day 2</t>
  </si>
  <si>
    <t>Day 5</t>
  </si>
  <si>
    <t>Day 9</t>
  </si>
  <si>
    <t>Day 14</t>
  </si>
  <si>
    <t>F1</t>
  </si>
  <si>
    <t>F3</t>
  </si>
  <si>
    <t>F4</t>
  </si>
  <si>
    <t>F5</t>
  </si>
  <si>
    <t>Number</t>
  </si>
  <si>
    <t>O2 (%)</t>
  </si>
  <si>
    <t>N2(%)</t>
  </si>
  <si>
    <t>CO2 (%)</t>
  </si>
  <si>
    <t>Sample</t>
  </si>
  <si>
    <t>Ethanol</t>
  </si>
  <si>
    <t>C2</t>
  </si>
  <si>
    <t>C3</t>
  </si>
  <si>
    <t>i-C4</t>
  </si>
  <si>
    <t>n-C4</t>
  </si>
  <si>
    <t>i-C5</t>
  </si>
  <si>
    <t>n.a.</t>
  </si>
  <si>
    <t>2 theta</t>
  </si>
  <si>
    <t>Blank</t>
  </si>
  <si>
    <t>Unknown</t>
  </si>
  <si>
    <t>Lactate</t>
  </si>
  <si>
    <t>Concentration (mg/L)</t>
  </si>
  <si>
    <t>C</t>
  </si>
  <si>
    <t>Sample name</t>
  </si>
  <si>
    <t>1,4-BDO</t>
  </si>
  <si>
    <t>Glucose</t>
  </si>
  <si>
    <t>TF</t>
  </si>
  <si>
    <t>LF</t>
  </si>
  <si>
    <t>SF</t>
  </si>
  <si>
    <t>LSF</t>
  </si>
  <si>
    <t>Hydrolysis</t>
  </si>
  <si>
    <t>Terephalic acid measurment-UV-vis</t>
  </si>
  <si>
    <t>Standard curve</t>
  </si>
  <si>
    <t>PB35-1.1</t>
  </si>
  <si>
    <t>PB35-1.2</t>
  </si>
  <si>
    <t>PB35-2.1</t>
  </si>
  <si>
    <t>PB35-2.2</t>
  </si>
  <si>
    <t>PB35-3.1</t>
  </si>
  <si>
    <t>PB35-3.2</t>
  </si>
  <si>
    <t>CH35-1.1</t>
  </si>
  <si>
    <t>CH35-1.2</t>
  </si>
  <si>
    <t>CH35-2.1</t>
  </si>
  <si>
    <t>CH35-2.2</t>
  </si>
  <si>
    <t>CH35-3.1</t>
  </si>
  <si>
    <t>CH35-3.2</t>
  </si>
  <si>
    <t>PB55-1.1</t>
  </si>
  <si>
    <t>PB55-1.2</t>
  </si>
  <si>
    <t>PB55-2.1</t>
  </si>
  <si>
    <t>PB55-2.2</t>
  </si>
  <si>
    <t>PB55-3.1</t>
  </si>
  <si>
    <t>PB55-3.2</t>
  </si>
  <si>
    <t>CH55-1.1</t>
  </si>
  <si>
    <t>CH55-1.2</t>
  </si>
  <si>
    <t>CH55-2.1</t>
  </si>
  <si>
    <t>CH55-2.2</t>
  </si>
  <si>
    <t>CH55-3.1</t>
  </si>
  <si>
    <t>CH55-3.2</t>
  </si>
  <si>
    <t>PB70-1.1</t>
  </si>
  <si>
    <t>PB70-1.2</t>
  </si>
  <si>
    <t>PB70-2.1</t>
  </si>
  <si>
    <t>PB70-2.2</t>
  </si>
  <si>
    <t>PB70-3.1</t>
  </si>
  <si>
    <t>PB70-3.2</t>
  </si>
  <si>
    <t>CH70-1.1</t>
  </si>
  <si>
    <t>CH70-1.2</t>
  </si>
  <si>
    <t>CH70-2.1</t>
  </si>
  <si>
    <t>CH70-2.2</t>
  </si>
  <si>
    <t>CH70-3.1</t>
  </si>
  <si>
    <t>CH70-3.2</t>
  </si>
  <si>
    <t>dilution factor</t>
  </si>
  <si>
    <t>0.100g TPA dissolve in 25mL NaOH(1M), 0.4mg/mL TPA, 240nm</t>
  </si>
  <si>
    <t>Dilution factor</t>
  </si>
  <si>
    <t>F1.1.1 0823 10X</t>
  </si>
  <si>
    <t>F1.1.2 0823 10X</t>
  </si>
  <si>
    <t>F1.2.1 0823 10X</t>
  </si>
  <si>
    <t>F1.2.2 0823 10X</t>
  </si>
  <si>
    <t>F1.3.1 0823 10X</t>
  </si>
  <si>
    <t>F1.3.2 0823 10X</t>
  </si>
  <si>
    <t>F2.1.1 0823 10X</t>
  </si>
  <si>
    <t>F2.1.2 0823 10X</t>
  </si>
  <si>
    <t>F2.2.1 0823 10X</t>
  </si>
  <si>
    <t>F2.2.2 0823 10X</t>
  </si>
  <si>
    <t>F2.3.1 0823 10X</t>
  </si>
  <si>
    <t>F2.3.2 0823 10X</t>
  </si>
  <si>
    <t>F3.1.1 0823 10X</t>
  </si>
  <si>
    <t>F3.1.2 0823 10X</t>
  </si>
  <si>
    <t>F3.2.1 0823 10X</t>
  </si>
  <si>
    <t>F3.2.2 0823 10X</t>
  </si>
  <si>
    <t>F3.3.1 0823 10X</t>
  </si>
  <si>
    <t>F3.3.2 0823 10X</t>
  </si>
  <si>
    <t>F4.1.1 0823 10X</t>
  </si>
  <si>
    <t>F4.1.2 0823 10X</t>
  </si>
  <si>
    <t>F4.2.1 0823 10X</t>
  </si>
  <si>
    <t>F4.2.2 0823 10X</t>
  </si>
  <si>
    <t>F4.3.1 0823 10X</t>
  </si>
  <si>
    <t>F4.3.2 0823 10X</t>
  </si>
  <si>
    <t>F5.1.1 0823 10X</t>
  </si>
  <si>
    <t>F5.1.2 0823 10X</t>
  </si>
  <si>
    <t>F5.2.1 0823 10X</t>
  </si>
  <si>
    <t>F5.2.2 0823 10X</t>
  </si>
  <si>
    <t>F5.3.1 0823 10X</t>
  </si>
  <si>
    <t>F5.3.2 0823 10X</t>
  </si>
  <si>
    <t>F1.1.1 0906 10X</t>
  </si>
  <si>
    <t>F1.1.2 0906 10X</t>
  </si>
  <si>
    <t>F1.2.1 0906 10X</t>
  </si>
  <si>
    <t>F1.2.2 0906 10X</t>
  </si>
  <si>
    <t>F1.3.1 0906 10X</t>
  </si>
  <si>
    <t>F1.3.2 0906 10X</t>
  </si>
  <si>
    <t>F2.1.1 0906 10X</t>
  </si>
  <si>
    <t>F2.1.2 0906 10X</t>
  </si>
  <si>
    <t>F2.2.1 0906 10X</t>
  </si>
  <si>
    <t>F2.2.2 0906 10X</t>
  </si>
  <si>
    <t>F2.3.1 0906 10X</t>
  </si>
  <si>
    <t>F2.3.2 0906 10X</t>
  </si>
  <si>
    <t>F3.1.1 0906 10X</t>
  </si>
  <si>
    <t>F3.1.2 0906 10X</t>
  </si>
  <si>
    <t>F3.2.1 0906 10X</t>
  </si>
  <si>
    <t>F3.2.2 0906 10X</t>
  </si>
  <si>
    <t>F3.3.1 0906 10X</t>
  </si>
  <si>
    <t>F3.3.2 0906 10X</t>
  </si>
  <si>
    <t>F4.1.1 0906 10X</t>
  </si>
  <si>
    <t>F4.1.2 0906 10X</t>
  </si>
  <si>
    <t>F4.2.1 0906 10X</t>
  </si>
  <si>
    <t>F4.2.2 0906 10X</t>
  </si>
  <si>
    <t>F4.3.1 0906 10X</t>
  </si>
  <si>
    <t>F4.3.2 0906 10X</t>
  </si>
  <si>
    <t>F5.1.1 0906 10X</t>
  </si>
  <si>
    <t>F5.1.2 0906 10X</t>
  </si>
  <si>
    <t>F5.2.1 0906 10X</t>
  </si>
  <si>
    <t>F5.2.2 0906 10X</t>
  </si>
  <si>
    <t>F5.3.1 0906 10X</t>
  </si>
  <si>
    <t>F5.3.2 0906 10X</t>
  </si>
  <si>
    <t>HPLC</t>
  </si>
  <si>
    <t>F1.1 0823</t>
  </si>
  <si>
    <t>F1.2 0823</t>
  </si>
  <si>
    <t>F1.3 0823</t>
  </si>
  <si>
    <t>F2.1 0823</t>
  </si>
  <si>
    <t>F2.2 0823</t>
  </si>
  <si>
    <t>F2.3 0823</t>
  </si>
  <si>
    <t>F3.1 0823</t>
  </si>
  <si>
    <t>F3.2 0823</t>
  </si>
  <si>
    <t>F3.3 0823</t>
  </si>
  <si>
    <t>F4.1 0823</t>
  </si>
  <si>
    <t>F4.2 0823</t>
  </si>
  <si>
    <t>F4.3 0823</t>
  </si>
  <si>
    <t>F5.1 0823</t>
  </si>
  <si>
    <t>F5.2 0823</t>
  </si>
  <si>
    <t>F5.3 0823</t>
  </si>
  <si>
    <t>Others</t>
  </si>
  <si>
    <t>After hydrolysis (g)</t>
  </si>
  <si>
    <t>Before hydrolysis (g)</t>
  </si>
  <si>
    <t>Weight loss (%)</t>
  </si>
  <si>
    <t>DAY 0</t>
  </si>
  <si>
    <t>DAY 14</t>
  </si>
  <si>
    <t>dilution</t>
  </si>
  <si>
    <t>Label</t>
  </si>
  <si>
    <t>Mulch film (g)</t>
  </si>
  <si>
    <t>Temperature (℃)</t>
  </si>
  <si>
    <t>0.2 M PBS (mL)</t>
  </si>
  <si>
    <t>Demi water (mL)</t>
  </si>
  <si>
    <t>8.01 ± 0.01</t>
  </si>
  <si>
    <t>8.00 ± 0.01</t>
  </si>
  <si>
    <t>-</t>
  </si>
  <si>
    <t>Original TPS (g COD)</t>
  </si>
  <si>
    <t>Liquid fraction (g COD)</t>
  </si>
  <si>
    <t>Solid fraction (g COD)</t>
  </si>
  <si>
    <t>Fermentation</t>
  </si>
  <si>
    <t>Lactic acid</t>
  </si>
  <si>
    <t>C3H6O3</t>
  </si>
  <si>
    <t>C6H12O6</t>
  </si>
  <si>
    <t>Chemicals</t>
  </si>
  <si>
    <t>COD (gCOD/g)</t>
  </si>
  <si>
    <t>H</t>
  </si>
  <si>
    <t>O</t>
  </si>
  <si>
    <t>charge</t>
  </si>
  <si>
    <t>Acetic acid</t>
  </si>
  <si>
    <t>C2H4O2</t>
  </si>
  <si>
    <t>Propionic acid</t>
  </si>
  <si>
    <t>C3H6O2</t>
  </si>
  <si>
    <t>C2H6O</t>
  </si>
  <si>
    <t>Adipic acid</t>
  </si>
  <si>
    <t>C6H10O4</t>
  </si>
  <si>
    <t>Terephthalic acid</t>
  </si>
  <si>
    <t>C8H6O4</t>
  </si>
  <si>
    <t>1,4-butanediol</t>
  </si>
  <si>
    <t>C4H10O2</t>
  </si>
  <si>
    <t>Butyric acid</t>
  </si>
  <si>
    <t>C4H8O2</t>
  </si>
  <si>
    <t>Valeric acid</t>
  </si>
  <si>
    <t>C5H10O2</t>
  </si>
  <si>
    <t>before fermentation</t>
  </si>
  <si>
    <t>after fermentation</t>
  </si>
  <si>
    <t>F1.1 0906</t>
  </si>
  <si>
    <t>F1.2 0906</t>
  </si>
  <si>
    <t>F1.3 0906</t>
  </si>
  <si>
    <t>F2.1 0906</t>
  </si>
  <si>
    <t>F2.2 0906</t>
  </si>
  <si>
    <t>F2.3 0906</t>
  </si>
  <si>
    <t>F3.1 0906</t>
  </si>
  <si>
    <t>F3.2 0906</t>
  </si>
  <si>
    <t>F3.3 0906</t>
  </si>
  <si>
    <t>F4.1 0906</t>
  </si>
  <si>
    <t>F4.2 0906</t>
  </si>
  <si>
    <t>F4.3 0906</t>
  </si>
  <si>
    <t>F5.1 0906</t>
  </si>
  <si>
    <t>F5.2 0906</t>
  </si>
  <si>
    <t>F5.3 0906</t>
  </si>
  <si>
    <t>PB35-1</t>
    <phoneticPr fontId="7" type="noConversion"/>
  </si>
  <si>
    <t>PB55-1</t>
    <phoneticPr fontId="7" type="noConversion"/>
  </si>
  <si>
    <t>PB35-2</t>
    <phoneticPr fontId="7" type="noConversion"/>
  </si>
  <si>
    <t>PB35-3</t>
    <phoneticPr fontId="7" type="noConversion"/>
  </si>
  <si>
    <t>CH35-1</t>
    <phoneticPr fontId="7" type="noConversion"/>
  </si>
  <si>
    <t>CH35-2</t>
    <phoneticPr fontId="7" type="noConversion"/>
  </si>
  <si>
    <t>CH35-3</t>
    <phoneticPr fontId="7" type="noConversion"/>
  </si>
  <si>
    <t>PB55-2</t>
    <phoneticPr fontId="7" type="noConversion"/>
  </si>
  <si>
    <t>PB55-3</t>
    <phoneticPr fontId="7" type="noConversion"/>
  </si>
  <si>
    <t>CH55-1</t>
    <phoneticPr fontId="7" type="noConversion"/>
  </si>
  <si>
    <t>CH55-2</t>
    <phoneticPr fontId="7" type="noConversion"/>
  </si>
  <si>
    <t>CH55-3</t>
    <phoneticPr fontId="7" type="noConversion"/>
  </si>
  <si>
    <t>PB70-1</t>
    <phoneticPr fontId="7" type="noConversion"/>
  </si>
  <si>
    <t>PB70-2</t>
    <phoneticPr fontId="7" type="noConversion"/>
  </si>
  <si>
    <t>PB70-3</t>
    <phoneticPr fontId="7" type="noConversion"/>
  </si>
  <si>
    <t>CH70-1</t>
    <phoneticPr fontId="7" type="noConversion"/>
  </si>
  <si>
    <t>CH70-2</t>
    <phoneticPr fontId="7" type="noConversion"/>
  </si>
  <si>
    <t>CH70-3</t>
    <phoneticPr fontId="7" type="noConversion"/>
  </si>
  <si>
    <t>pH</t>
    <phoneticPr fontId="7" type="noConversion"/>
  </si>
  <si>
    <t>Day0</t>
    <phoneticPr fontId="7" type="noConversion"/>
  </si>
  <si>
    <t>Day3</t>
    <phoneticPr fontId="7" type="noConversion"/>
  </si>
  <si>
    <t>Day6</t>
    <phoneticPr fontId="7" type="noConversion"/>
  </si>
  <si>
    <t>Day10</t>
    <phoneticPr fontId="7" type="noConversion"/>
  </si>
  <si>
    <t>Day12</t>
    <phoneticPr fontId="7" type="noConversion"/>
  </si>
  <si>
    <t>Day15</t>
    <phoneticPr fontId="7" type="noConversion"/>
  </si>
  <si>
    <t>Day28</t>
    <phoneticPr fontId="7" type="noConversion"/>
  </si>
  <si>
    <t>Day42</t>
    <phoneticPr fontId="7" type="noConversion"/>
  </si>
  <si>
    <t>Day56</t>
    <phoneticPr fontId="7" type="noConversion"/>
  </si>
  <si>
    <t>Particle Diameter</t>
  </si>
  <si>
    <t>PB70-1.1.1</t>
  </si>
  <si>
    <t>PB70-1.1.2</t>
  </si>
  <si>
    <t>PB70-1.1.3</t>
  </si>
  <si>
    <t>PB70-1.2.1</t>
  </si>
  <si>
    <t>PB70-1.2.2</t>
  </si>
  <si>
    <t>PB70-1.2.3</t>
  </si>
  <si>
    <t>PB70-1.3.1</t>
  </si>
  <si>
    <t>PB70-1.3.2</t>
  </si>
  <si>
    <t>PB70-1.3.3</t>
  </si>
  <si>
    <t>PB70-2.1.1</t>
  </si>
  <si>
    <t>PB70-2.1.2</t>
  </si>
  <si>
    <t>PB70-2.1.3</t>
  </si>
  <si>
    <t>PB70-2.2.1</t>
  </si>
  <si>
    <t>PB70-2.2.2</t>
  </si>
  <si>
    <t>PB70-2.2.3</t>
  </si>
  <si>
    <t>PB70-2.3.1</t>
  </si>
  <si>
    <t>PB70-2.3.2</t>
  </si>
  <si>
    <t>PB70-2.3.3</t>
  </si>
  <si>
    <t>PB70-3.1.1</t>
  </si>
  <si>
    <t>PB70-3.1.2</t>
  </si>
  <si>
    <t>PB70-3.1.3</t>
  </si>
  <si>
    <t>PB70-3.2.1</t>
  </si>
  <si>
    <t>PB70-3.2.2</t>
  </si>
  <si>
    <t>PB70-3.2.3</t>
  </si>
  <si>
    <t>PB70-3.3.1</t>
  </si>
  <si>
    <t>PB70-3.3.2</t>
  </si>
  <si>
    <t>PB70-3.3.3</t>
  </si>
  <si>
    <t>CH70-1.1.1</t>
  </si>
  <si>
    <t>CH70-1.1.2</t>
  </si>
  <si>
    <t>CH70-1.1.3</t>
  </si>
  <si>
    <t>CH70-1.2.1</t>
  </si>
  <si>
    <t>CH70-1.2.2</t>
  </si>
  <si>
    <t>CH70-1.2.3</t>
  </si>
  <si>
    <t>CH70-1.3.1</t>
  </si>
  <si>
    <t>CH70-1.3.2</t>
  </si>
  <si>
    <t>CH70-1.3.3</t>
  </si>
  <si>
    <t>CH70-2.1.1</t>
  </si>
  <si>
    <t>CH70-2.1.2</t>
  </si>
  <si>
    <t>CH70-2.1.3</t>
  </si>
  <si>
    <t>CH70-2.2.1</t>
  </si>
  <si>
    <t>CH70-2.2.2</t>
  </si>
  <si>
    <t>CH70-2.2.3</t>
  </si>
  <si>
    <t>CH70-2.3.1</t>
  </si>
  <si>
    <t>CH70-2.3.2</t>
  </si>
  <si>
    <t>CH70-2.3.3</t>
  </si>
  <si>
    <t>CH70-3.1.1</t>
  </si>
  <si>
    <t>CH70-3.1.2</t>
  </si>
  <si>
    <t>CH70-3.1.3</t>
  </si>
  <si>
    <t>CH70-3.2.1</t>
  </si>
  <si>
    <t>CH70-3.2.2</t>
  </si>
  <si>
    <t>CH70-3.2.3</t>
  </si>
  <si>
    <t>CH70-3.3.1</t>
  </si>
  <si>
    <t>CH70-3.3.2</t>
  </si>
  <si>
    <t>CH70-3.3.3</t>
  </si>
  <si>
    <t>Volume</t>
  </si>
  <si>
    <t>Original TPS</t>
  </si>
  <si>
    <t>PLA plastic</t>
  </si>
  <si>
    <t>PBAT plastic</t>
  </si>
  <si>
    <t>Potato Starch Native</t>
  </si>
  <si>
    <t>Hydrolysed TPS_CH70</t>
  </si>
  <si>
    <t>Absorbance</t>
  </si>
  <si>
    <t>Dilution factor(x)</t>
  </si>
  <si>
    <t>Sample (day 56)</t>
  </si>
  <si>
    <t>Day 56</t>
  </si>
  <si>
    <t>Glucose (g/L)</t>
  </si>
  <si>
    <t>Average (g/L)</t>
  </si>
  <si>
    <t>Blank-1.1</t>
  </si>
  <si>
    <t>Blank-1.2</t>
  </si>
  <si>
    <t>Blank-2.1</t>
  </si>
  <si>
    <t>Blank-2.2</t>
  </si>
  <si>
    <t>Blank-3.1</t>
  </si>
  <si>
    <t>Blank-3.2</t>
  </si>
  <si>
    <t>TF-1.1</t>
  </si>
  <si>
    <t>TF-1.2</t>
  </si>
  <si>
    <t>TF-2.1</t>
  </si>
  <si>
    <t>TF-2.2</t>
  </si>
  <si>
    <t>TF-3.1</t>
  </si>
  <si>
    <t>TF-3.2</t>
  </si>
  <si>
    <t>LF-1.1</t>
  </si>
  <si>
    <t>LF-1.2</t>
  </si>
  <si>
    <t>LF-2.1</t>
  </si>
  <si>
    <t>LF-2.2</t>
  </si>
  <si>
    <t>LF-3.1</t>
  </si>
  <si>
    <t>LF-3.2</t>
  </si>
  <si>
    <t>SF-1.1</t>
  </si>
  <si>
    <t>SF-1.2</t>
  </si>
  <si>
    <t>SF-2.1</t>
  </si>
  <si>
    <t>SF-2.2</t>
  </si>
  <si>
    <t>SF-3.1</t>
  </si>
  <si>
    <t>SF-3.2</t>
  </si>
  <si>
    <t>LSF-1.1</t>
  </si>
  <si>
    <t>LSF-1.2</t>
  </si>
  <si>
    <t>LSF-2.1</t>
  </si>
  <si>
    <t>LSF-2.2</t>
  </si>
  <si>
    <t>LSF-3.1</t>
  </si>
  <si>
    <t>LSF-3.2</t>
  </si>
  <si>
    <t>Sample (day 0)</t>
  </si>
  <si>
    <t>Sample (day 14)</t>
  </si>
  <si>
    <t>TPA (mg/L)</t>
  </si>
  <si>
    <t>Blank-1</t>
  </si>
  <si>
    <t>Blank-2</t>
  </si>
  <si>
    <t>Blank-3</t>
  </si>
  <si>
    <t>TF-1</t>
  </si>
  <si>
    <t>TF-2</t>
  </si>
  <si>
    <t>TF-3</t>
  </si>
  <si>
    <t>LF-1</t>
  </si>
  <si>
    <t>LF-2</t>
  </si>
  <si>
    <t>LF-3</t>
  </si>
  <si>
    <t>SF-1</t>
  </si>
  <si>
    <t>SF-2</t>
  </si>
  <si>
    <t>SF-3</t>
  </si>
  <si>
    <t>LSF-1</t>
  </si>
  <si>
    <t>LSF-2</t>
  </si>
  <si>
    <t>LSF-3</t>
  </si>
  <si>
    <t>Gas compisition measurement</t>
  </si>
  <si>
    <t>L-lactate (mg/L)</t>
  </si>
  <si>
    <t>L lactate (g/L)</t>
  </si>
  <si>
    <t>1,4-butanediol (mg/L)</t>
  </si>
  <si>
    <t>AA (mg/L)</t>
  </si>
  <si>
    <t>AA (g/L)</t>
  </si>
  <si>
    <t>1,4-butanediol (g/L)</t>
  </si>
  <si>
    <t>Time</t>
  </si>
  <si>
    <t>sample</t>
  </si>
  <si>
    <t>Ethanol (mg/L)</t>
  </si>
  <si>
    <t>C2 (mg/L)</t>
  </si>
  <si>
    <t>Substance</t>
  </si>
  <si>
    <t>M(g/mol)</t>
  </si>
  <si>
    <r>
      <t>gamma( mol e</t>
    </r>
    <r>
      <rPr>
        <sz val="11"/>
        <color theme="1"/>
        <rFont val="等线"/>
        <family val="2"/>
        <charset val="134"/>
      </rPr>
      <t>¯</t>
    </r>
    <r>
      <rPr>
        <sz val="11"/>
        <color theme="1"/>
        <rFont val="Calibri"/>
        <family val="2"/>
        <scheme val="minor"/>
      </rPr>
      <t xml:space="preserve"> / mol)</t>
    </r>
  </si>
  <si>
    <t>SCOD (mg/L)</t>
  </si>
  <si>
    <t>Lactate(g/L)</t>
  </si>
  <si>
    <t>Total SCOD (g/L)</t>
  </si>
  <si>
    <t>TPA (g/L)</t>
  </si>
  <si>
    <t>Ethanol (g/L)</t>
  </si>
  <si>
    <t>C2 (g/L)</t>
  </si>
  <si>
    <t>Average(g/L)</t>
  </si>
  <si>
    <t>Glucose(g/L)</t>
  </si>
  <si>
    <t>TPA(g/L)</t>
  </si>
  <si>
    <t>Acetate(g/L)</t>
  </si>
  <si>
    <t>1,4-BDO(g/L)</t>
  </si>
  <si>
    <t>AA(g/L)</t>
  </si>
  <si>
    <t>Ethanol(g/L)</t>
  </si>
  <si>
    <t>Lactate (g/L)</t>
  </si>
  <si>
    <t>C3 (g/L)</t>
  </si>
  <si>
    <t>i-C4 (g/L)</t>
  </si>
  <si>
    <t>n-C4 (g/L)</t>
  </si>
  <si>
    <t>i-C5 (g/L)</t>
  </si>
  <si>
    <t>1,4-BDO (g/L)</t>
  </si>
  <si>
    <t>VFA (g/L)</t>
  </si>
  <si>
    <t>LF (%)</t>
  </si>
  <si>
    <t>SCOD(g/L)</t>
  </si>
  <si>
    <t>After hydrolysis &gt;1mm (g)</t>
  </si>
  <si>
    <t>After hydrolysis &lt;1mm (g)</t>
  </si>
  <si>
    <t>Wavenumber (/cm)</t>
  </si>
  <si>
    <t>FTIR measurements</t>
  </si>
  <si>
    <t>Total COD of TPS</t>
  </si>
  <si>
    <t>Total SCOD</t>
  </si>
  <si>
    <t>SCOD distribution of hydrolysis experiment</t>
  </si>
  <si>
    <t>Concentration of hydrolyzed products</t>
  </si>
  <si>
    <t>Concentration of SCOD</t>
  </si>
  <si>
    <t>SCOD distribution of fermentation experiment</t>
  </si>
  <si>
    <t>Total</t>
  </si>
  <si>
    <t>Concentration of identified chemicals in medium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</si>
</sst>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000"/>
    <numFmt numFmtId="166" formatCode="dd\.mm\.yy\ hh:mm"/>
  </numFmts>
  <fonts count="20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sz val="9"/>
      <name val="Calibri"/>
      <family val="3"/>
      <charset val="134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rgb="FFFF0000"/>
      <name val="Calibri"/>
      <family val="3"/>
      <charset val="134"/>
      <scheme val="minor"/>
    </font>
    <font>
      <b/>
      <sz val="14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2"/>
      <name val="Arial"/>
      <family val="2"/>
    </font>
    <font>
      <sz val="11"/>
      <color theme="1"/>
      <name val="等线"/>
      <family val="2"/>
      <charset val="134"/>
    </font>
    <font>
      <b/>
      <sz val="12"/>
      <color theme="1"/>
      <name val="Arial"/>
      <family val="2"/>
    </font>
    <font>
      <sz val="10"/>
      <color theme="1"/>
      <name val="Arial"/>
      <family val="2"/>
    </font>
    <font>
      <b/>
      <sz val="12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2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43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9" fillId="0" borderId="0" applyFont="0" applyFill="0" applyBorder="0" applyAlignment="0" applyProtection="0"/>
  </cellStyleXfs>
  <cellXfs count="123">
    <xf numFmtId="0" fontId="0" fillId="0" borderId="0" xfId="0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/>
    <xf numFmtId="1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1" fontId="0" fillId="0" borderId="0" xfId="0" applyNumberFormat="1"/>
    <xf numFmtId="164" fontId="0" fillId="0" borderId="0" xfId="0" applyNumberFormat="1"/>
    <xf numFmtId="2" fontId="0" fillId="0" borderId="0" xfId="0" applyNumberFormat="1" applyAlignment="1">
      <alignment horizontal="center"/>
    </xf>
    <xf numFmtId="0" fontId="5" fillId="3" borderId="0" xfId="0" applyFont="1" applyFill="1"/>
    <xf numFmtId="166" fontId="5" fillId="3" borderId="0" xfId="0" applyNumberFormat="1" applyFont="1" applyFill="1"/>
    <xf numFmtId="2" fontId="3" fillId="0" borderId="0" xfId="0" applyNumberFormat="1" applyFont="1" applyAlignment="1">
      <alignment horizontal="center"/>
    </xf>
    <xf numFmtId="0" fontId="0" fillId="4" borderId="0" xfId="0" applyFill="1"/>
    <xf numFmtId="10" fontId="0" fillId="0" borderId="0" xfId="0" applyNumberFormat="1"/>
    <xf numFmtId="0" fontId="0" fillId="0" borderId="2" xfId="0" applyBorder="1"/>
    <xf numFmtId="0" fontId="8" fillId="0" borderId="0" xfId="0" applyFont="1"/>
    <xf numFmtId="0" fontId="0" fillId="0" borderId="3" xfId="0" applyBorder="1"/>
    <xf numFmtId="9" fontId="0" fillId="0" borderId="0" xfId="1" applyFont="1"/>
    <xf numFmtId="0" fontId="0" fillId="0" borderId="0" xfId="0"/>
    <xf numFmtId="0" fontId="10" fillId="0" borderId="0" xfId="0" applyFont="1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Fill="1" applyAlignment="1">
      <alignment horizontal="left"/>
    </xf>
    <xf numFmtId="2" fontId="0" fillId="0" borderId="0" xfId="0" applyNumberFormat="1" applyFill="1" applyAlignment="1">
      <alignment horizontal="left"/>
    </xf>
    <xf numFmtId="0" fontId="0" fillId="0" borderId="0" xfId="0" applyFill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/>
    <xf numFmtId="0" fontId="0" fillId="0" borderId="0" xfId="0" applyAlignment="1">
      <alignment horizontal="left" vertical="center"/>
    </xf>
    <xf numFmtId="2" fontId="3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0" fillId="0" borderId="0" xfId="0" applyBorder="1"/>
    <xf numFmtId="2" fontId="0" fillId="0" borderId="0" xfId="0" applyNumberFormat="1" applyBorder="1" applyAlignment="1">
      <alignment horizontal="center"/>
    </xf>
    <xf numFmtId="2" fontId="0" fillId="0" borderId="0" xfId="0" applyNumberFormat="1" applyBorder="1"/>
    <xf numFmtId="2" fontId="0" fillId="2" borderId="0" xfId="0" applyNumberFormat="1" applyFill="1" applyBorder="1" applyAlignment="1">
      <alignment horizontal="center"/>
    </xf>
    <xf numFmtId="0" fontId="11" fillId="0" borderId="0" xfId="0" applyFont="1"/>
    <xf numFmtId="0" fontId="12" fillId="0" borderId="0" xfId="0" applyFont="1"/>
    <xf numFmtId="0" fontId="0" fillId="0" borderId="0" xfId="0" applyFill="1"/>
    <xf numFmtId="0" fontId="12" fillId="0" borderId="0" xfId="0" applyFont="1" applyFill="1"/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0" fillId="0" borderId="0" xfId="0" applyFill="1" applyBorder="1" applyAlignment="1">
      <alignment horizontal="left" vertical="center"/>
    </xf>
    <xf numFmtId="2" fontId="0" fillId="0" borderId="0" xfId="0" applyNumberFormat="1" applyFill="1" applyAlignment="1">
      <alignment horizontal="left" vertical="center"/>
    </xf>
    <xf numFmtId="9" fontId="0" fillId="0" borderId="0" xfId="1" applyFont="1" applyFill="1" applyAlignment="1">
      <alignment horizontal="left" vertical="center"/>
    </xf>
    <xf numFmtId="0" fontId="0" fillId="0" borderId="0" xfId="0"/>
    <xf numFmtId="0" fontId="0" fillId="0" borderId="0" xfId="0" applyAlignment="1">
      <alignment horizontal="left" vertical="center"/>
    </xf>
    <xf numFmtId="1" fontId="3" fillId="0" borderId="0" xfId="0" applyNumberFormat="1" applyFont="1" applyAlignment="1">
      <alignment horizontal="center"/>
    </xf>
    <xf numFmtId="0" fontId="4" fillId="0" borderId="0" xfId="0" applyFont="1" applyAlignment="1">
      <alignment vertical="top"/>
    </xf>
    <xf numFmtId="0" fontId="13" fillId="3" borderId="1" xfId="0" applyFont="1" applyFill="1" applyBorder="1" applyAlignment="1">
      <alignment horizontal="center" vertical="top"/>
    </xf>
    <xf numFmtId="0" fontId="0" fillId="7" borderId="0" xfId="0" applyFill="1"/>
    <xf numFmtId="0" fontId="0" fillId="4" borderId="4" xfId="0" applyFill="1" applyBorder="1"/>
    <xf numFmtId="0" fontId="0" fillId="4" borderId="4" xfId="0" applyFill="1" applyBorder="1" applyAlignment="1">
      <alignment vertical="center"/>
    </xf>
    <xf numFmtId="0" fontId="0" fillId="7" borderId="4" xfId="0" applyFill="1" applyBorder="1"/>
    <xf numFmtId="0" fontId="0" fillId="7" borderId="4" xfId="0" applyFill="1" applyBorder="1" applyAlignment="1">
      <alignment vertical="center"/>
    </xf>
    <xf numFmtId="2" fontId="3" fillId="0" borderId="0" xfId="0" applyNumberFormat="1" applyFont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2" fontId="0" fillId="0" borderId="4" xfId="0" applyNumberFormat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0" fontId="0" fillId="0" borderId="0" xfId="0" applyFont="1" applyAlignment="1">
      <alignment horizontal="left" vertical="center"/>
    </xf>
    <xf numFmtId="2" fontId="16" fillId="0" borderId="0" xfId="0" applyNumberFormat="1" applyFont="1" applyAlignment="1">
      <alignment horizontal="center"/>
    </xf>
    <xf numFmtId="1" fontId="16" fillId="0" borderId="0" xfId="0" applyNumberFormat="1" applyFont="1" applyAlignment="1">
      <alignment horizontal="center"/>
    </xf>
    <xf numFmtId="0" fontId="0" fillId="0" borderId="0" xfId="0" applyFont="1"/>
    <xf numFmtId="0" fontId="0" fillId="4" borderId="0" xfId="0" applyFont="1" applyFill="1"/>
    <xf numFmtId="0" fontId="0" fillId="7" borderId="0" xfId="0" applyFont="1" applyFill="1"/>
    <xf numFmtId="0" fontId="0" fillId="0" borderId="0" xfId="0" applyAlignment="1"/>
    <xf numFmtId="0" fontId="0" fillId="0" borderId="0" xfId="0"/>
    <xf numFmtId="0" fontId="0" fillId="0" borderId="0" xfId="0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4" borderId="0" xfId="0" applyFont="1" applyFill="1"/>
    <xf numFmtId="0" fontId="8" fillId="7" borderId="0" xfId="0" applyFont="1" applyFill="1"/>
    <xf numFmtId="0" fontId="0" fillId="0" borderId="0" xfId="0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3" xfId="0" applyBorder="1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8" fillId="5" borderId="0" xfId="0" applyFont="1" applyFill="1" applyAlignment="1">
      <alignment horizontal="center"/>
    </xf>
    <xf numFmtId="0" fontId="18" fillId="0" borderId="0" xfId="0" applyFont="1" applyAlignment="1">
      <alignment horizontal="center"/>
    </xf>
    <xf numFmtId="0" fontId="18" fillId="6" borderId="0" xfId="0" applyFont="1" applyFill="1" applyAlignment="1">
      <alignment horizontal="center"/>
    </xf>
    <xf numFmtId="0" fontId="18" fillId="0" borderId="0" xfId="0" applyFont="1" applyAlignment="1"/>
    <xf numFmtId="0" fontId="0" fillId="0" borderId="0" xfId="0" applyAlignment="1"/>
    <xf numFmtId="0" fontId="0" fillId="0" borderId="0" xfId="0" applyFill="1" applyAlignment="1">
      <alignment horizontal="left"/>
    </xf>
    <xf numFmtId="0" fontId="0" fillId="4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0" fontId="4" fillId="4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0" fillId="4" borderId="4" xfId="0" applyFill="1" applyBorder="1" applyAlignment="1">
      <alignment vertical="center"/>
    </xf>
    <xf numFmtId="0" fontId="4" fillId="0" borderId="1" xfId="0" applyFont="1" applyBorder="1" applyAlignment="1">
      <alignment horizontal="center" vertical="top"/>
    </xf>
    <xf numFmtId="0" fontId="15" fillId="0" borderId="1" xfId="0" applyFont="1" applyBorder="1" applyAlignment="1">
      <alignment horizontal="center" vertical="top"/>
    </xf>
    <xf numFmtId="0" fontId="0" fillId="7" borderId="4" xfId="0" applyFill="1" applyBorder="1" applyAlignment="1">
      <alignment vertical="center"/>
    </xf>
    <xf numFmtId="0" fontId="12" fillId="0" borderId="0" xfId="0" applyFont="1" applyAlignment="1">
      <alignment vertical="top"/>
    </xf>
    <xf numFmtId="0" fontId="19" fillId="0" borderId="0" xfId="0" applyFont="1"/>
    <xf numFmtId="0" fontId="1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2" fontId="0" fillId="0" borderId="0" xfId="0" applyNumberFormat="1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2" fontId="0" fillId="0" borderId="9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2" fontId="0" fillId="0" borderId="2" xfId="0" applyNumberFormat="1" applyBorder="1" applyAlignment="1">
      <alignment horizontal="left" vertical="center"/>
    </xf>
    <xf numFmtId="2" fontId="0" fillId="0" borderId="11" xfId="0" applyNumberFormat="1" applyBorder="1" applyAlignment="1">
      <alignment horizontal="left" vertical="center"/>
    </xf>
    <xf numFmtId="2" fontId="0" fillId="0" borderId="5" xfId="0" applyNumberFormat="1" applyBorder="1" applyAlignment="1">
      <alignment horizontal="left" vertical="center"/>
    </xf>
    <xf numFmtId="2" fontId="0" fillId="0" borderId="6" xfId="0" applyNumberFormat="1" applyBorder="1" applyAlignment="1">
      <alignment horizontal="left" vertical="center"/>
    </xf>
    <xf numFmtId="2" fontId="0" fillId="0" borderId="8" xfId="0" applyNumberFormat="1" applyBorder="1" applyAlignment="1">
      <alignment horizontal="left" vertical="center"/>
    </xf>
    <xf numFmtId="0" fontId="6" fillId="0" borderId="8" xfId="0" applyFont="1" applyFill="1" applyBorder="1" applyAlignment="1">
      <alignment horizontal="left" vertical="center"/>
    </xf>
    <xf numFmtId="0" fontId="0" fillId="0" borderId="9" xfId="0" applyBorder="1"/>
    <xf numFmtId="0" fontId="0" fillId="0" borderId="2" xfId="0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10" fontId="0" fillId="0" borderId="0" xfId="1" applyNumberFormat="1" applyFont="1" applyAlignment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BB3BF5"/>
      <color rgb="FFA876A0"/>
      <color rgb="FFCB5DD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6807633420822396"/>
          <c:y val="5.0925925925925923E-2"/>
          <c:w val="0.80136811023622045"/>
          <c:h val="0.7869674103237095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Fermentation!$F$96</c:f>
              <c:strCache>
                <c:ptCount val="1"/>
                <c:pt idx="0">
                  <c:v>Day 0</c:v>
                </c:pt>
              </c:strCache>
            </c:strRef>
          </c:tx>
          <c:spPr>
            <a:solidFill>
              <a:schemeClr val="tx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Fermentation!$J$97:$J$101</c:f>
                <c:numCache>
                  <c:formatCode>General</c:formatCode>
                  <c:ptCount val="5"/>
                  <c:pt idx="0">
                    <c:v>0.12987173159185436</c:v>
                  </c:pt>
                  <c:pt idx="1">
                    <c:v>0.10039920318408906</c:v>
                  </c:pt>
                  <c:pt idx="2">
                    <c:v>0.20663171747499623</c:v>
                  </c:pt>
                  <c:pt idx="3">
                    <c:v>0.11147495981908523</c:v>
                  </c:pt>
                  <c:pt idx="4">
                    <c:v>0.80517699917471564</c:v>
                  </c:pt>
                </c:numCache>
              </c:numRef>
            </c:plus>
            <c:minus>
              <c:numRef>
                <c:f>Fermentation!$J$97:$J$101</c:f>
                <c:numCache>
                  <c:formatCode>General</c:formatCode>
                  <c:ptCount val="5"/>
                  <c:pt idx="0">
                    <c:v>0.12987173159185436</c:v>
                  </c:pt>
                  <c:pt idx="1">
                    <c:v>0.10039920318408906</c:v>
                  </c:pt>
                  <c:pt idx="2">
                    <c:v>0.20663171747499623</c:v>
                  </c:pt>
                  <c:pt idx="3">
                    <c:v>0.11147495981908523</c:v>
                  </c:pt>
                  <c:pt idx="4">
                    <c:v>0.80517699917471564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Fermentation!$E$97:$E$101</c:f>
              <c:strCache>
                <c:ptCount val="5"/>
                <c:pt idx="0">
                  <c:v>Blank</c:v>
                </c:pt>
                <c:pt idx="1">
                  <c:v>TF</c:v>
                </c:pt>
                <c:pt idx="2">
                  <c:v>LF</c:v>
                </c:pt>
                <c:pt idx="3">
                  <c:v>SF</c:v>
                </c:pt>
                <c:pt idx="4">
                  <c:v>LSF</c:v>
                </c:pt>
              </c:strCache>
            </c:strRef>
          </c:cat>
          <c:val>
            <c:numRef>
              <c:f>Fermentation!$F$97:$F$101</c:f>
              <c:numCache>
                <c:formatCode>0.00</c:formatCode>
                <c:ptCount val="5"/>
                <c:pt idx="0">
                  <c:v>4.0433333333333339</c:v>
                </c:pt>
                <c:pt idx="1">
                  <c:v>4.26</c:v>
                </c:pt>
                <c:pt idx="2">
                  <c:v>13.131666666666666</c:v>
                </c:pt>
                <c:pt idx="3">
                  <c:v>4.9466666666666672</c:v>
                </c:pt>
                <c:pt idx="4">
                  <c:v>9.8849999999999998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91A-47C1-AB38-B21B007AE5D4}"/>
            </c:ext>
          </c:extLst>
        </c:ser>
        <c:ser>
          <c:idx val="1"/>
          <c:order val="1"/>
          <c:tx>
            <c:strRef>
              <c:f>Fermentation!$G$96</c:f>
              <c:strCache>
                <c:ptCount val="1"/>
                <c:pt idx="0">
                  <c:v>Day 14</c:v>
                </c:pt>
              </c:strCache>
            </c:strRef>
          </c:tx>
          <c:spPr>
            <a:solidFill>
              <a:srgbClr val="FF0000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Fermentation!$K$97:$K$101</c:f>
                <c:numCache>
                  <c:formatCode>General</c:formatCode>
                  <c:ptCount val="5"/>
                  <c:pt idx="0">
                    <c:v>0.14047538337136983</c:v>
                  </c:pt>
                  <c:pt idx="1">
                    <c:v>0.13784048752090222</c:v>
                  </c:pt>
                  <c:pt idx="2">
                    <c:v>0.20810253882801782</c:v>
                  </c:pt>
                  <c:pt idx="3">
                    <c:v>0.20245987256738063</c:v>
                  </c:pt>
                  <c:pt idx="4">
                    <c:v>1.8348478592697181E-2</c:v>
                  </c:pt>
                </c:numCache>
              </c:numRef>
            </c:plus>
            <c:minus>
              <c:numRef>
                <c:f>Fermentation!$K$97:$K$101</c:f>
                <c:numCache>
                  <c:formatCode>General</c:formatCode>
                  <c:ptCount val="5"/>
                  <c:pt idx="0">
                    <c:v>0.14047538337136983</c:v>
                  </c:pt>
                  <c:pt idx="1">
                    <c:v>0.13784048752090222</c:v>
                  </c:pt>
                  <c:pt idx="2">
                    <c:v>0.20810253882801782</c:v>
                  </c:pt>
                  <c:pt idx="3">
                    <c:v>0.20245987256738063</c:v>
                  </c:pt>
                  <c:pt idx="4">
                    <c:v>1.8348478592697181E-2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Fermentation!$E$97:$E$101</c:f>
              <c:strCache>
                <c:ptCount val="5"/>
                <c:pt idx="0">
                  <c:v>Blank</c:v>
                </c:pt>
                <c:pt idx="1">
                  <c:v>TF</c:v>
                </c:pt>
                <c:pt idx="2">
                  <c:v>LF</c:v>
                </c:pt>
                <c:pt idx="3">
                  <c:v>SF</c:v>
                </c:pt>
                <c:pt idx="4">
                  <c:v>LSF</c:v>
                </c:pt>
              </c:strCache>
            </c:strRef>
          </c:cat>
          <c:val>
            <c:numRef>
              <c:f>Fermentation!$G$97:$G$101</c:f>
              <c:numCache>
                <c:formatCode>0.00</c:formatCode>
                <c:ptCount val="5"/>
                <c:pt idx="0">
                  <c:v>3.74</c:v>
                </c:pt>
                <c:pt idx="1">
                  <c:v>3.95</c:v>
                </c:pt>
                <c:pt idx="2">
                  <c:v>12.383333333333335</c:v>
                </c:pt>
                <c:pt idx="3">
                  <c:v>5.375</c:v>
                </c:pt>
                <c:pt idx="4">
                  <c:v>8.9783333333333335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91A-47C1-AB38-B21B007AE5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1412352"/>
        <c:axId val="241430912"/>
      </c:barChart>
      <c:catAx>
        <c:axId val="24141235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Treatment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1430912"/>
        <c:crosses val="autoZero"/>
        <c:auto val="1"/>
        <c:lblAlgn val="ctr"/>
        <c:lblOffset val="100"/>
        <c:noMultiLvlLbl val="0"/>
      </c:catAx>
      <c:valAx>
        <c:axId val="24143091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chemeClr val="tx1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SCOD (mg/L)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1412352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70637144194185031"/>
          <c:y val="8.3333333333333329E-2"/>
          <c:w val="0.24418307086614174"/>
          <c:h val="7.853783902012248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TPA!$C$5</c:f>
              <c:strCache>
                <c:ptCount val="1"/>
                <c:pt idx="0">
                  <c:v>Absorbance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TPA!$B$6:$B$11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</c:numCache>
            </c:numRef>
          </c:xVal>
          <c:yVal>
            <c:numRef>
              <c:f>TPA!$C$6:$C$11</c:f>
              <c:numCache>
                <c:formatCode>General</c:formatCode>
                <c:ptCount val="6"/>
                <c:pt idx="0">
                  <c:v>0</c:v>
                </c:pt>
                <c:pt idx="1">
                  <c:v>0.32599999999999996</c:v>
                </c:pt>
                <c:pt idx="2">
                  <c:v>0.64419999999999999</c:v>
                </c:pt>
                <c:pt idx="3">
                  <c:v>0.96050000000000002</c:v>
                </c:pt>
                <c:pt idx="4">
                  <c:v>1.2726999999999999</c:v>
                </c:pt>
                <c:pt idx="5">
                  <c:v>1.5983999999999998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30-4FE9-9135-CB9CC89924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458008"/>
        <c:axId val="972456928"/>
      </c:scatterChart>
      <c:valAx>
        <c:axId val="9724580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56928"/>
        <c:crosses val="autoZero"/>
        <c:crossBetween val="midCat"/>
      </c:valAx>
      <c:valAx>
        <c:axId val="9724569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7245800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1,4-BDO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'1,4-BDO'!$K$3:$K$8</c:f>
                <c:numCache>
                  <c:formatCode>General</c:formatCode>
                  <c:ptCount val="6"/>
                  <c:pt idx="0">
                    <c:v>1.5553268466788641E-2</c:v>
                  </c:pt>
                  <c:pt idx="1">
                    <c:v>2.7945715235076752E-3</c:v>
                  </c:pt>
                  <c:pt idx="2">
                    <c:v>4.4186004571583545E-3</c:v>
                  </c:pt>
                  <c:pt idx="3">
                    <c:v>1.1147209067744265E-2</c:v>
                  </c:pt>
                  <c:pt idx="4">
                    <c:v>0.34598298224045637</c:v>
                  </c:pt>
                  <c:pt idx="5">
                    <c:v>0.2475227343093962</c:v>
                  </c:pt>
                </c:numCache>
              </c:numRef>
            </c:plus>
            <c:minus>
              <c:numRef>
                <c:f>'1,4-BDO'!$K$3:$K$8</c:f>
                <c:numCache>
                  <c:formatCode>General</c:formatCode>
                  <c:ptCount val="6"/>
                  <c:pt idx="0">
                    <c:v>1.5553268466788641E-2</c:v>
                  </c:pt>
                  <c:pt idx="1">
                    <c:v>2.7945715235076752E-3</c:v>
                  </c:pt>
                  <c:pt idx="2">
                    <c:v>4.4186004571583545E-3</c:v>
                  </c:pt>
                  <c:pt idx="3">
                    <c:v>1.1147209067744265E-2</c:v>
                  </c:pt>
                  <c:pt idx="4">
                    <c:v>0.34598298224045637</c:v>
                  </c:pt>
                  <c:pt idx="5">
                    <c:v>0.2475227343093962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'1,4-BDO'!$J$3:$J$8</c:f>
              <c:numCache>
                <c:formatCode>General</c:formatCode>
                <c:ptCount val="6"/>
                <c:pt idx="0">
                  <c:v>9.3419999999999989E-2</c:v>
                </c:pt>
                <c:pt idx="1">
                  <c:v>6.2795000000000004E-2</c:v>
                </c:pt>
                <c:pt idx="2">
                  <c:v>7.8574999999999992E-2</c:v>
                </c:pt>
                <c:pt idx="3">
                  <c:v>0.18435500000000002</c:v>
                </c:pt>
                <c:pt idx="4">
                  <c:v>3.7021999999999995</c:v>
                </c:pt>
                <c:pt idx="5">
                  <c:v>5.8928000000000003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A4-44E8-B4EF-3390205A6C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934083320"/>
        <c:axId val="934083680"/>
      </c:barChart>
      <c:catAx>
        <c:axId val="9340833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083680"/>
        <c:crosses val="autoZero"/>
        <c:auto val="1"/>
        <c:lblAlgn val="ctr"/>
        <c:lblOffset val="100"/>
        <c:noMultiLvlLbl val="0"/>
      </c:catAx>
      <c:valAx>
        <c:axId val="93408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340833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D190-45F9-8833-19F4D31370C4}"/>
            </c:ext>
          </c:extLst>
        </c:ser>
        <c:ser>
          <c:idx val="1"/>
          <c:order val="1"/>
          <c:invertIfNegative val="0"/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1-D190-45F9-8833-19F4D31370C4}"/>
            </c:ext>
          </c:extLst>
        </c:ser>
        <c:ser>
          <c:idx val="2"/>
          <c:order val="2"/>
          <c:invertIfNegative val="0"/>
          <c:errBars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2-D190-45F9-8833-19F4D31370C4}"/>
            </c:ext>
          </c:extLst>
        </c:ser>
        <c:ser>
          <c:idx val="3"/>
          <c:order val="3"/>
          <c:invertIfNegative val="0"/>
          <c:errBars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3-D190-45F9-8833-19F4D31370C4}"/>
            </c:ext>
          </c:extLst>
        </c:ser>
        <c:ser>
          <c:idx val="4"/>
          <c:order val="4"/>
          <c:invertIfNegative val="0"/>
          <c:errBars>
            <c:errBarType val="both"/>
            <c:errValType val="cust"/>
            <c:noEndCap val="0"/>
            <c:pl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plus>
            <c:minus>
              <c:numRef>
                <c:f>#REF!</c:f>
                <c:numCache>
                  <c:formatCode>General</c:formatCode>
                  <c:ptCount val="1"/>
                  <c:pt idx="0">
                    <c:v>1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SeriesTitle>
                <c15:tx>
                  <c: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  <c:strCache>
                      <c:ptCount val="1"/>
                      <c:pt idx="0">
                        <c:v>#REF!</c:v>
                      </c:pt>
                    </c:strCache>
                  </c:strRef>
                </c15:tx>
              </c15:filteredSeriesTitle>
            </c:ex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4-D190-45F9-8833-19F4D31370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42156288"/>
        <c:axId val="242158208"/>
      </c:barChart>
      <c:catAx>
        <c:axId val="24215628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Time (days)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out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2158208"/>
        <c:crosses val="autoZero"/>
        <c:auto val="1"/>
        <c:lblAlgn val="ctr"/>
        <c:lblOffset val="100"/>
        <c:noMultiLvlLbl val="0"/>
      </c:catAx>
      <c:valAx>
        <c:axId val="242158208"/>
        <c:scaling>
          <c:orientation val="minMax"/>
          <c:max val="20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ea typeface="+mn-ea"/>
                    <a:cs typeface="Times New Roman" panose="02020603050405020304" pitchFamily="18" charset="0"/>
                  </a:defRPr>
                </a:pPr>
                <a:r>
                  <a:rPr lang="nl-NL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E</a:t>
                </a:r>
                <a:r>
                  <a:rPr lang="nl-NL" altLang="zh-CN">
                    <a:solidFill>
                      <a:sysClr val="windowText" lastClr="000000"/>
                    </a:solidFill>
                    <a:latin typeface="Times New Roman" panose="02020603050405020304" pitchFamily="18" charset="0"/>
                    <a:cs typeface="Times New Roman" panose="02020603050405020304" pitchFamily="18" charset="0"/>
                  </a:rPr>
                  <a:t>thanol (mg/L)</a:t>
                </a:r>
                <a:endParaRPr lang="nl-NL">
                  <a:solidFill>
                    <a:sysClr val="windowText" lastClr="000000"/>
                  </a:solidFill>
                  <a:latin typeface="Times New Roman" panose="02020603050405020304" pitchFamily="18" charset="0"/>
                  <a:cs typeface="Times New Roman" panose="02020603050405020304" pitchFamily="18" charset="0"/>
                </a:endParaRPr>
              </a:p>
            </c:rich>
          </c:tx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out"/>
        <c:minorTickMark val="none"/>
        <c:tickLblPos val="nextTo"/>
        <c:spPr>
          <a:noFill/>
          <a:ln>
            <a:solidFill>
              <a:schemeClr val="bg1">
                <a:lumMod val="7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ysClr val="windowText" lastClr="000000"/>
                </a:solidFill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defRPr>
            </a:pPr>
            <a:endParaRPr lang="en-US"/>
          </a:p>
        </c:txPr>
        <c:crossAx val="242156288"/>
        <c:crosses val="autoZero"/>
        <c:crossBetween val="between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legend>
      <c:legendPos val="t"/>
      <c:layout>
        <c:manualLayout>
          <c:xMode val="edge"/>
          <c:yMode val="edge"/>
          <c:x val="0.57188396508575956"/>
          <c:y val="6.9444444444444448E-2"/>
          <c:w val="0.39781938594884941"/>
          <c:h val="7.8537839020122485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Times New Roman" panose="02020603050405020304" pitchFamily="18" charset="0"/>
              <a:ea typeface="+mn-ea"/>
              <a:cs typeface="Times New Roman" panose="02020603050405020304" pitchFamily="18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Volume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PSD!$BG$3</c:f>
              <c:strCache>
                <c:ptCount val="1"/>
                <c:pt idx="0">
                  <c:v>PB70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PSD!$BF$4:$BF$103</c:f>
              <c:numCache>
                <c:formatCode>General</c:formatCode>
                <c:ptCount val="100"/>
                <c:pt idx="0">
                  <c:v>2500</c:v>
                </c:pt>
                <c:pt idx="1">
                  <c:v>2219.5509999999999</c:v>
                </c:pt>
                <c:pt idx="2">
                  <c:v>1970.5619999999999</c:v>
                </c:pt>
                <c:pt idx="3">
                  <c:v>1749.5050000000001</c:v>
                </c:pt>
                <c:pt idx="4">
                  <c:v>1553.2460000000001</c:v>
                </c:pt>
                <c:pt idx="5">
                  <c:v>1379.0039999999999</c:v>
                </c:pt>
                <c:pt idx="6">
                  <c:v>1224.308</c:v>
                </c:pt>
                <c:pt idx="7">
                  <c:v>1086.9649999999999</c:v>
                </c:pt>
                <c:pt idx="8">
                  <c:v>965.03</c:v>
                </c:pt>
                <c:pt idx="9">
                  <c:v>856.77300000000002</c:v>
                </c:pt>
                <c:pt idx="10">
                  <c:v>760.66099999999994</c:v>
                </c:pt>
                <c:pt idx="11">
                  <c:v>675.33</c:v>
                </c:pt>
                <c:pt idx="12">
                  <c:v>599.572</c:v>
                </c:pt>
                <c:pt idx="13">
                  <c:v>532.31200000000001</c:v>
                </c:pt>
                <c:pt idx="14">
                  <c:v>472.59699999999998</c:v>
                </c:pt>
                <c:pt idx="15">
                  <c:v>419.58199999999999</c:v>
                </c:pt>
                <c:pt idx="16">
                  <c:v>372.51299999999998</c:v>
                </c:pt>
                <c:pt idx="17">
                  <c:v>330.72500000000002</c:v>
                </c:pt>
                <c:pt idx="18">
                  <c:v>293.62400000000002</c:v>
                </c:pt>
                <c:pt idx="19">
                  <c:v>260.685</c:v>
                </c:pt>
                <c:pt idx="20">
                  <c:v>231.44200000000001</c:v>
                </c:pt>
                <c:pt idx="21">
                  <c:v>205.47900000000001</c:v>
                </c:pt>
                <c:pt idx="22">
                  <c:v>182.428</c:v>
                </c:pt>
                <c:pt idx="23">
                  <c:v>161.96299999999999</c:v>
                </c:pt>
                <c:pt idx="24">
                  <c:v>143.79400000000001</c:v>
                </c:pt>
                <c:pt idx="25">
                  <c:v>127.664</c:v>
                </c:pt>
                <c:pt idx="26">
                  <c:v>113.342</c:v>
                </c:pt>
                <c:pt idx="27">
                  <c:v>100.628</c:v>
                </c:pt>
                <c:pt idx="28">
                  <c:v>89.338999999999999</c:v>
                </c:pt>
                <c:pt idx="29">
                  <c:v>79.316999999999993</c:v>
                </c:pt>
                <c:pt idx="30">
                  <c:v>70.418999999999997</c:v>
                </c:pt>
                <c:pt idx="31">
                  <c:v>62.52</c:v>
                </c:pt>
                <c:pt idx="32">
                  <c:v>55.506</c:v>
                </c:pt>
                <c:pt idx="33">
                  <c:v>49.28</c:v>
                </c:pt>
                <c:pt idx="34">
                  <c:v>43.752000000000002</c:v>
                </c:pt>
                <c:pt idx="35">
                  <c:v>38.843000000000004</c:v>
                </c:pt>
                <c:pt idx="36">
                  <c:v>34.485999999999997</c:v>
                </c:pt>
                <c:pt idx="37">
                  <c:v>30.617000000000001</c:v>
                </c:pt>
                <c:pt idx="38">
                  <c:v>27.183</c:v>
                </c:pt>
                <c:pt idx="39">
                  <c:v>24.132999999999999</c:v>
                </c:pt>
                <c:pt idx="40">
                  <c:v>21.425999999999998</c:v>
                </c:pt>
                <c:pt idx="41">
                  <c:v>19.023</c:v>
                </c:pt>
                <c:pt idx="42">
                  <c:v>16.888999999999999</c:v>
                </c:pt>
                <c:pt idx="43">
                  <c:v>14.994</c:v>
                </c:pt>
                <c:pt idx="44">
                  <c:v>13.311999999999999</c:v>
                </c:pt>
                <c:pt idx="45">
                  <c:v>11.819000000000001</c:v>
                </c:pt>
                <c:pt idx="46">
                  <c:v>10.493</c:v>
                </c:pt>
                <c:pt idx="47">
                  <c:v>9.3160000000000007</c:v>
                </c:pt>
                <c:pt idx="48">
                  <c:v>8.2710000000000008</c:v>
                </c:pt>
                <c:pt idx="49">
                  <c:v>7.343</c:v>
                </c:pt>
                <c:pt idx="50">
                  <c:v>6.5190000000000001</c:v>
                </c:pt>
                <c:pt idx="51">
                  <c:v>5.7880000000000003</c:v>
                </c:pt>
                <c:pt idx="52">
                  <c:v>5.1390000000000002</c:v>
                </c:pt>
                <c:pt idx="53">
                  <c:v>4.5620000000000003</c:v>
                </c:pt>
                <c:pt idx="54">
                  <c:v>4.05</c:v>
                </c:pt>
                <c:pt idx="55">
                  <c:v>3.5960000000000001</c:v>
                </c:pt>
                <c:pt idx="56">
                  <c:v>3.1930000000000001</c:v>
                </c:pt>
                <c:pt idx="57">
                  <c:v>2.8340000000000001</c:v>
                </c:pt>
                <c:pt idx="58">
                  <c:v>2.516</c:v>
                </c:pt>
                <c:pt idx="59">
                  <c:v>2.234</c:v>
                </c:pt>
                <c:pt idx="60">
                  <c:v>1.984</c:v>
                </c:pt>
                <c:pt idx="61">
                  <c:v>1.7609999999999999</c:v>
                </c:pt>
                <c:pt idx="62">
                  <c:v>1.5629999999999999</c:v>
                </c:pt>
                <c:pt idx="63">
                  <c:v>1.3879999999999999</c:v>
                </c:pt>
                <c:pt idx="64">
                  <c:v>1.232</c:v>
                </c:pt>
                <c:pt idx="65">
                  <c:v>1.0940000000000001</c:v>
                </c:pt>
                <c:pt idx="66">
                  <c:v>0.97099999999999997</c:v>
                </c:pt>
                <c:pt idx="67">
                  <c:v>0.86199999999999999</c:v>
                </c:pt>
                <c:pt idx="68">
                  <c:v>0.76600000000000001</c:v>
                </c:pt>
                <c:pt idx="69">
                  <c:v>0.68</c:v>
                </c:pt>
                <c:pt idx="70">
                  <c:v>0.60399999999999998</c:v>
                </c:pt>
                <c:pt idx="71">
                  <c:v>0.53600000000000003</c:v>
                </c:pt>
                <c:pt idx="72">
                  <c:v>0.47599999999999998</c:v>
                </c:pt>
                <c:pt idx="73">
                  <c:v>0.42199999999999999</c:v>
                </c:pt>
                <c:pt idx="74">
                  <c:v>0.375</c:v>
                </c:pt>
                <c:pt idx="75">
                  <c:v>0.33300000000000002</c:v>
                </c:pt>
                <c:pt idx="76">
                  <c:v>0.29599999999999999</c:v>
                </c:pt>
                <c:pt idx="77">
                  <c:v>0.26200000000000001</c:v>
                </c:pt>
                <c:pt idx="78">
                  <c:v>0.23300000000000001</c:v>
                </c:pt>
                <c:pt idx="79">
                  <c:v>0.20699999999999999</c:v>
                </c:pt>
                <c:pt idx="80">
                  <c:v>0.184</c:v>
                </c:pt>
                <c:pt idx="81">
                  <c:v>0.16300000000000001</c:v>
                </c:pt>
                <c:pt idx="82">
                  <c:v>0.14499999999999999</c:v>
                </c:pt>
                <c:pt idx="83">
                  <c:v>0.129</c:v>
                </c:pt>
                <c:pt idx="84">
                  <c:v>0.114</c:v>
                </c:pt>
                <c:pt idx="85">
                  <c:v>0.10100000000000001</c:v>
                </c:pt>
                <c:pt idx="86">
                  <c:v>0.09</c:v>
                </c:pt>
                <c:pt idx="87">
                  <c:v>0.08</c:v>
                </c:pt>
                <c:pt idx="88">
                  <c:v>7.0999999999999994E-2</c:v>
                </c:pt>
                <c:pt idx="89">
                  <c:v>6.3E-2</c:v>
                </c:pt>
                <c:pt idx="90">
                  <c:v>5.6000000000000001E-2</c:v>
                </c:pt>
                <c:pt idx="91">
                  <c:v>0.05</c:v>
                </c:pt>
                <c:pt idx="92">
                  <c:v>4.3999999999999997E-2</c:v>
                </c:pt>
                <c:pt idx="93">
                  <c:v>3.9E-2</c:v>
                </c:pt>
                <c:pt idx="94">
                  <c:v>3.5000000000000003E-2</c:v>
                </c:pt>
                <c:pt idx="95">
                  <c:v>3.1E-2</c:v>
                </c:pt>
                <c:pt idx="96">
                  <c:v>2.7E-2</c:v>
                </c:pt>
                <c:pt idx="97">
                  <c:v>2.4E-2</c:v>
                </c:pt>
                <c:pt idx="98">
                  <c:v>2.1999999999999999E-2</c:v>
                </c:pt>
                <c:pt idx="99">
                  <c:v>1.9E-2</c:v>
                </c:pt>
              </c:numCache>
            </c:numRef>
          </c:xVal>
          <c:yVal>
            <c:numRef>
              <c:f>PSD!$BG$4:$BG$103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5.9259259259279045E-4</c:v>
                </c:pt>
                <c:pt idx="6">
                  <c:v>0</c:v>
                </c:pt>
                <c:pt idx="7">
                  <c:v>0.39662962962962922</c:v>
                </c:pt>
                <c:pt idx="8">
                  <c:v>5.4756666666666671</c:v>
                </c:pt>
                <c:pt idx="9">
                  <c:v>9.6011851851851855</c:v>
                </c:pt>
                <c:pt idx="10">
                  <c:v>16.954703703703704</c:v>
                </c:pt>
                <c:pt idx="11">
                  <c:v>17.458444444444442</c:v>
                </c:pt>
                <c:pt idx="12">
                  <c:v>10.875555555555556</c:v>
                </c:pt>
                <c:pt idx="13">
                  <c:v>8.2294074074074057</c:v>
                </c:pt>
                <c:pt idx="14">
                  <c:v>7.4150370370370373</c:v>
                </c:pt>
                <c:pt idx="15">
                  <c:v>5.8295555555555563</c:v>
                </c:pt>
                <c:pt idx="16">
                  <c:v>3.7178888888888877</c:v>
                </c:pt>
                <c:pt idx="17">
                  <c:v>2.7059259259259254</c:v>
                </c:pt>
                <c:pt idx="18">
                  <c:v>2.4205925925925929</c:v>
                </c:pt>
                <c:pt idx="19">
                  <c:v>2.0908888888888888</c:v>
                </c:pt>
                <c:pt idx="20">
                  <c:v>1.8759259259259262</c:v>
                </c:pt>
                <c:pt idx="21">
                  <c:v>1.5877407407407407</c:v>
                </c:pt>
                <c:pt idx="22">
                  <c:v>1.2270370370370371</c:v>
                </c:pt>
                <c:pt idx="23">
                  <c:v>0.91407407407407404</c:v>
                </c:pt>
                <c:pt idx="24">
                  <c:v>0.5911481481481482</c:v>
                </c:pt>
                <c:pt idx="25">
                  <c:v>0.36025925925925922</c:v>
                </c:pt>
                <c:pt idx="26">
                  <c:v>0.17677777777777781</c:v>
                </c:pt>
                <c:pt idx="27">
                  <c:v>6.4518518518518531E-2</c:v>
                </c:pt>
                <c:pt idx="28">
                  <c:v>2.7555555555555552E-2</c:v>
                </c:pt>
                <c:pt idx="29">
                  <c:v>1.9259259259259258E-3</c:v>
                </c:pt>
                <c:pt idx="30">
                  <c:v>9.6296296296296288E-4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652C-4945-958A-A35662EED5CB}"/>
            </c:ext>
          </c:extLst>
        </c:ser>
        <c:ser>
          <c:idx val="1"/>
          <c:order val="1"/>
          <c:tx>
            <c:strRef>
              <c:f>PSD!$BH$3</c:f>
              <c:strCache>
                <c:ptCount val="1"/>
                <c:pt idx="0">
                  <c:v>CH70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PSD!$BF$4:$BF$103</c:f>
              <c:numCache>
                <c:formatCode>General</c:formatCode>
                <c:ptCount val="100"/>
                <c:pt idx="0">
                  <c:v>2500</c:v>
                </c:pt>
                <c:pt idx="1">
                  <c:v>2219.5509999999999</c:v>
                </c:pt>
                <c:pt idx="2">
                  <c:v>1970.5619999999999</c:v>
                </c:pt>
                <c:pt idx="3">
                  <c:v>1749.5050000000001</c:v>
                </c:pt>
                <c:pt idx="4">
                  <c:v>1553.2460000000001</c:v>
                </c:pt>
                <c:pt idx="5">
                  <c:v>1379.0039999999999</c:v>
                </c:pt>
                <c:pt idx="6">
                  <c:v>1224.308</c:v>
                </c:pt>
                <c:pt idx="7">
                  <c:v>1086.9649999999999</c:v>
                </c:pt>
                <c:pt idx="8">
                  <c:v>965.03</c:v>
                </c:pt>
                <c:pt idx="9">
                  <c:v>856.77300000000002</c:v>
                </c:pt>
                <c:pt idx="10">
                  <c:v>760.66099999999994</c:v>
                </c:pt>
                <c:pt idx="11">
                  <c:v>675.33</c:v>
                </c:pt>
                <c:pt idx="12">
                  <c:v>599.572</c:v>
                </c:pt>
                <c:pt idx="13">
                  <c:v>532.31200000000001</c:v>
                </c:pt>
                <c:pt idx="14">
                  <c:v>472.59699999999998</c:v>
                </c:pt>
                <c:pt idx="15">
                  <c:v>419.58199999999999</c:v>
                </c:pt>
                <c:pt idx="16">
                  <c:v>372.51299999999998</c:v>
                </c:pt>
                <c:pt idx="17">
                  <c:v>330.72500000000002</c:v>
                </c:pt>
                <c:pt idx="18">
                  <c:v>293.62400000000002</c:v>
                </c:pt>
                <c:pt idx="19">
                  <c:v>260.685</c:v>
                </c:pt>
                <c:pt idx="20">
                  <c:v>231.44200000000001</c:v>
                </c:pt>
                <c:pt idx="21">
                  <c:v>205.47900000000001</c:v>
                </c:pt>
                <c:pt idx="22">
                  <c:v>182.428</c:v>
                </c:pt>
                <c:pt idx="23">
                  <c:v>161.96299999999999</c:v>
                </c:pt>
                <c:pt idx="24">
                  <c:v>143.79400000000001</c:v>
                </c:pt>
                <c:pt idx="25">
                  <c:v>127.664</c:v>
                </c:pt>
                <c:pt idx="26">
                  <c:v>113.342</c:v>
                </c:pt>
                <c:pt idx="27">
                  <c:v>100.628</c:v>
                </c:pt>
                <c:pt idx="28">
                  <c:v>89.338999999999999</c:v>
                </c:pt>
                <c:pt idx="29">
                  <c:v>79.316999999999993</c:v>
                </c:pt>
                <c:pt idx="30">
                  <c:v>70.418999999999997</c:v>
                </c:pt>
                <c:pt idx="31">
                  <c:v>62.52</c:v>
                </c:pt>
                <c:pt idx="32">
                  <c:v>55.506</c:v>
                </c:pt>
                <c:pt idx="33">
                  <c:v>49.28</c:v>
                </c:pt>
                <c:pt idx="34">
                  <c:v>43.752000000000002</c:v>
                </c:pt>
                <c:pt idx="35">
                  <c:v>38.843000000000004</c:v>
                </c:pt>
                <c:pt idx="36">
                  <c:v>34.485999999999997</c:v>
                </c:pt>
                <c:pt idx="37">
                  <c:v>30.617000000000001</c:v>
                </c:pt>
                <c:pt idx="38">
                  <c:v>27.183</c:v>
                </c:pt>
                <c:pt idx="39">
                  <c:v>24.132999999999999</c:v>
                </c:pt>
                <c:pt idx="40">
                  <c:v>21.425999999999998</c:v>
                </c:pt>
                <c:pt idx="41">
                  <c:v>19.023</c:v>
                </c:pt>
                <c:pt idx="42">
                  <c:v>16.888999999999999</c:v>
                </c:pt>
                <c:pt idx="43">
                  <c:v>14.994</c:v>
                </c:pt>
                <c:pt idx="44">
                  <c:v>13.311999999999999</c:v>
                </c:pt>
                <c:pt idx="45">
                  <c:v>11.819000000000001</c:v>
                </c:pt>
                <c:pt idx="46">
                  <c:v>10.493</c:v>
                </c:pt>
                <c:pt idx="47">
                  <c:v>9.3160000000000007</c:v>
                </c:pt>
                <c:pt idx="48">
                  <c:v>8.2710000000000008</c:v>
                </c:pt>
                <c:pt idx="49">
                  <c:v>7.343</c:v>
                </c:pt>
                <c:pt idx="50">
                  <c:v>6.5190000000000001</c:v>
                </c:pt>
                <c:pt idx="51">
                  <c:v>5.7880000000000003</c:v>
                </c:pt>
                <c:pt idx="52">
                  <c:v>5.1390000000000002</c:v>
                </c:pt>
                <c:pt idx="53">
                  <c:v>4.5620000000000003</c:v>
                </c:pt>
                <c:pt idx="54">
                  <c:v>4.05</c:v>
                </c:pt>
                <c:pt idx="55">
                  <c:v>3.5960000000000001</c:v>
                </c:pt>
                <c:pt idx="56">
                  <c:v>3.1930000000000001</c:v>
                </c:pt>
                <c:pt idx="57">
                  <c:v>2.8340000000000001</c:v>
                </c:pt>
                <c:pt idx="58">
                  <c:v>2.516</c:v>
                </c:pt>
                <c:pt idx="59">
                  <c:v>2.234</c:v>
                </c:pt>
                <c:pt idx="60">
                  <c:v>1.984</c:v>
                </c:pt>
                <c:pt idx="61">
                  <c:v>1.7609999999999999</c:v>
                </c:pt>
                <c:pt idx="62">
                  <c:v>1.5629999999999999</c:v>
                </c:pt>
                <c:pt idx="63">
                  <c:v>1.3879999999999999</c:v>
                </c:pt>
                <c:pt idx="64">
                  <c:v>1.232</c:v>
                </c:pt>
                <c:pt idx="65">
                  <c:v>1.0940000000000001</c:v>
                </c:pt>
                <c:pt idx="66">
                  <c:v>0.97099999999999997</c:v>
                </c:pt>
                <c:pt idx="67">
                  <c:v>0.86199999999999999</c:v>
                </c:pt>
                <c:pt idx="68">
                  <c:v>0.76600000000000001</c:v>
                </c:pt>
                <c:pt idx="69">
                  <c:v>0.68</c:v>
                </c:pt>
                <c:pt idx="70">
                  <c:v>0.60399999999999998</c:v>
                </c:pt>
                <c:pt idx="71">
                  <c:v>0.53600000000000003</c:v>
                </c:pt>
                <c:pt idx="72">
                  <c:v>0.47599999999999998</c:v>
                </c:pt>
                <c:pt idx="73">
                  <c:v>0.42199999999999999</c:v>
                </c:pt>
                <c:pt idx="74">
                  <c:v>0.375</c:v>
                </c:pt>
                <c:pt idx="75">
                  <c:v>0.33300000000000002</c:v>
                </c:pt>
                <c:pt idx="76">
                  <c:v>0.29599999999999999</c:v>
                </c:pt>
                <c:pt idx="77">
                  <c:v>0.26200000000000001</c:v>
                </c:pt>
                <c:pt idx="78">
                  <c:v>0.23300000000000001</c:v>
                </c:pt>
                <c:pt idx="79">
                  <c:v>0.20699999999999999</c:v>
                </c:pt>
                <c:pt idx="80">
                  <c:v>0.184</c:v>
                </c:pt>
                <c:pt idx="81">
                  <c:v>0.16300000000000001</c:v>
                </c:pt>
                <c:pt idx="82">
                  <c:v>0.14499999999999999</c:v>
                </c:pt>
                <c:pt idx="83">
                  <c:v>0.129</c:v>
                </c:pt>
                <c:pt idx="84">
                  <c:v>0.114</c:v>
                </c:pt>
                <c:pt idx="85">
                  <c:v>0.10100000000000001</c:v>
                </c:pt>
                <c:pt idx="86">
                  <c:v>0.09</c:v>
                </c:pt>
                <c:pt idx="87">
                  <c:v>0.08</c:v>
                </c:pt>
                <c:pt idx="88">
                  <c:v>7.0999999999999994E-2</c:v>
                </c:pt>
                <c:pt idx="89">
                  <c:v>6.3E-2</c:v>
                </c:pt>
                <c:pt idx="90">
                  <c:v>5.6000000000000001E-2</c:v>
                </c:pt>
                <c:pt idx="91">
                  <c:v>0.05</c:v>
                </c:pt>
                <c:pt idx="92">
                  <c:v>4.3999999999999997E-2</c:v>
                </c:pt>
                <c:pt idx="93">
                  <c:v>3.9E-2</c:v>
                </c:pt>
                <c:pt idx="94">
                  <c:v>3.5000000000000003E-2</c:v>
                </c:pt>
                <c:pt idx="95">
                  <c:v>3.1E-2</c:v>
                </c:pt>
                <c:pt idx="96">
                  <c:v>2.7E-2</c:v>
                </c:pt>
                <c:pt idx="97">
                  <c:v>2.4E-2</c:v>
                </c:pt>
                <c:pt idx="98">
                  <c:v>2.1999999999999999E-2</c:v>
                </c:pt>
                <c:pt idx="99">
                  <c:v>1.9E-2</c:v>
                </c:pt>
              </c:numCache>
            </c:numRef>
          </c:xVal>
          <c:yVal>
            <c:numRef>
              <c:f>PSD!$BH$4:$BH$103</c:f>
              <c:numCache>
                <c:formatCode>General</c:formatCode>
                <c:ptCount val="10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1.8777777777777963E-2</c:v>
                </c:pt>
                <c:pt idx="6">
                  <c:v>3.1074074074073497E-2</c:v>
                </c:pt>
                <c:pt idx="7">
                  <c:v>1.0022962962962967</c:v>
                </c:pt>
                <c:pt idx="8">
                  <c:v>8.5918148148148159</c:v>
                </c:pt>
                <c:pt idx="9">
                  <c:v>14.16081481481481</c:v>
                </c:pt>
                <c:pt idx="10">
                  <c:v>23.157518518518518</c:v>
                </c:pt>
                <c:pt idx="11">
                  <c:v>22.426851851851854</c:v>
                </c:pt>
                <c:pt idx="12">
                  <c:v>10.704666666666665</c:v>
                </c:pt>
                <c:pt idx="13">
                  <c:v>6.202629629629631</c:v>
                </c:pt>
                <c:pt idx="14">
                  <c:v>5.6628148148148147</c:v>
                </c:pt>
                <c:pt idx="15">
                  <c:v>3.9074814814814811</c:v>
                </c:pt>
                <c:pt idx="16">
                  <c:v>1.89162962962963</c:v>
                </c:pt>
                <c:pt idx="17">
                  <c:v>0.9748148148148148</c:v>
                </c:pt>
                <c:pt idx="18">
                  <c:v>0.59200000000000008</c:v>
                </c:pt>
                <c:pt idx="19">
                  <c:v>0.31833333333333336</c:v>
                </c:pt>
                <c:pt idx="20">
                  <c:v>0.20203703703703704</c:v>
                </c:pt>
                <c:pt idx="21">
                  <c:v>0.10448148148148147</c:v>
                </c:pt>
                <c:pt idx="22">
                  <c:v>4.1074074074074082E-2</c:v>
                </c:pt>
                <c:pt idx="23">
                  <c:v>7.6666666666666671E-3</c:v>
                </c:pt>
                <c:pt idx="24">
                  <c:v>1.2222222222222222E-3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652C-4945-958A-A35662EED5C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7855912"/>
        <c:axId val="447856632"/>
      </c:scatterChart>
      <c:valAx>
        <c:axId val="4478559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856632"/>
        <c:crosses val="autoZero"/>
        <c:crossBetween val="midCat"/>
      </c:valAx>
      <c:valAx>
        <c:axId val="447856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785591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Number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PSD!$BG$107</c:f>
              <c:strCache>
                <c:ptCount val="1"/>
                <c:pt idx="0">
                  <c:v>PB70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PSD!$BF$108:$BF$208</c:f>
              <c:numCache>
                <c:formatCode>General</c:formatCode>
                <c:ptCount val="101"/>
                <c:pt idx="0">
                  <c:v>2500</c:v>
                </c:pt>
                <c:pt idx="1">
                  <c:v>2219.5509999999999</c:v>
                </c:pt>
                <c:pt idx="2">
                  <c:v>1970.5619999999999</c:v>
                </c:pt>
                <c:pt idx="3">
                  <c:v>1749.5050000000001</c:v>
                </c:pt>
                <c:pt idx="4">
                  <c:v>1553.2460000000001</c:v>
                </c:pt>
                <c:pt idx="5">
                  <c:v>1379.0039999999999</c:v>
                </c:pt>
                <c:pt idx="6">
                  <c:v>1224.308</c:v>
                </c:pt>
                <c:pt idx="7">
                  <c:v>1086.9649999999999</c:v>
                </c:pt>
                <c:pt idx="8">
                  <c:v>965.03</c:v>
                </c:pt>
                <c:pt idx="9">
                  <c:v>856.77300000000002</c:v>
                </c:pt>
                <c:pt idx="10">
                  <c:v>760.66099999999994</c:v>
                </c:pt>
                <c:pt idx="11">
                  <c:v>675.33</c:v>
                </c:pt>
                <c:pt idx="12">
                  <c:v>599.572</c:v>
                </c:pt>
                <c:pt idx="13">
                  <c:v>532.31200000000001</c:v>
                </c:pt>
                <c:pt idx="14">
                  <c:v>472.59699999999998</c:v>
                </c:pt>
                <c:pt idx="15">
                  <c:v>419.58199999999999</c:v>
                </c:pt>
                <c:pt idx="16">
                  <c:v>372.51299999999998</c:v>
                </c:pt>
                <c:pt idx="17">
                  <c:v>330.72500000000002</c:v>
                </c:pt>
                <c:pt idx="18">
                  <c:v>293.62400000000002</c:v>
                </c:pt>
                <c:pt idx="19">
                  <c:v>260.685</c:v>
                </c:pt>
                <c:pt idx="20">
                  <c:v>231.44200000000001</c:v>
                </c:pt>
                <c:pt idx="21">
                  <c:v>205.47900000000001</c:v>
                </c:pt>
                <c:pt idx="22">
                  <c:v>182.428</c:v>
                </c:pt>
                <c:pt idx="23">
                  <c:v>161.96299999999999</c:v>
                </c:pt>
                <c:pt idx="24">
                  <c:v>143.79400000000001</c:v>
                </c:pt>
                <c:pt idx="25">
                  <c:v>127.664</c:v>
                </c:pt>
                <c:pt idx="26">
                  <c:v>113.342</c:v>
                </c:pt>
                <c:pt idx="27">
                  <c:v>100.628</c:v>
                </c:pt>
                <c:pt idx="28">
                  <c:v>89.338999999999999</c:v>
                </c:pt>
                <c:pt idx="29">
                  <c:v>79.316999999999993</c:v>
                </c:pt>
                <c:pt idx="30">
                  <c:v>70.418999999999997</c:v>
                </c:pt>
                <c:pt idx="31">
                  <c:v>62.52</c:v>
                </c:pt>
                <c:pt idx="32">
                  <c:v>55.506</c:v>
                </c:pt>
                <c:pt idx="33">
                  <c:v>49.28</c:v>
                </c:pt>
                <c:pt idx="34">
                  <c:v>43.752000000000002</c:v>
                </c:pt>
                <c:pt idx="35">
                  <c:v>38.843000000000004</c:v>
                </c:pt>
                <c:pt idx="36">
                  <c:v>34.485999999999997</c:v>
                </c:pt>
                <c:pt idx="37">
                  <c:v>30.617000000000001</c:v>
                </c:pt>
                <c:pt idx="38">
                  <c:v>27.183</c:v>
                </c:pt>
                <c:pt idx="39">
                  <c:v>24.132999999999999</c:v>
                </c:pt>
                <c:pt idx="40">
                  <c:v>21.425999999999998</c:v>
                </c:pt>
                <c:pt idx="41">
                  <c:v>19.023</c:v>
                </c:pt>
                <c:pt idx="42">
                  <c:v>16.888999999999999</c:v>
                </c:pt>
                <c:pt idx="43">
                  <c:v>14.994</c:v>
                </c:pt>
                <c:pt idx="44">
                  <c:v>13.311999999999999</c:v>
                </c:pt>
                <c:pt idx="45">
                  <c:v>11.819000000000001</c:v>
                </c:pt>
                <c:pt idx="46">
                  <c:v>10.493</c:v>
                </c:pt>
                <c:pt idx="47">
                  <c:v>9.3160000000000007</c:v>
                </c:pt>
                <c:pt idx="48">
                  <c:v>8.2710000000000008</c:v>
                </c:pt>
                <c:pt idx="49">
                  <c:v>7.343</c:v>
                </c:pt>
                <c:pt idx="50">
                  <c:v>6.5190000000000001</c:v>
                </c:pt>
                <c:pt idx="51">
                  <c:v>5.7880000000000003</c:v>
                </c:pt>
                <c:pt idx="52">
                  <c:v>5.1390000000000002</c:v>
                </c:pt>
                <c:pt idx="53">
                  <c:v>4.5620000000000003</c:v>
                </c:pt>
                <c:pt idx="54">
                  <c:v>4.05</c:v>
                </c:pt>
                <c:pt idx="55">
                  <c:v>3.5960000000000001</c:v>
                </c:pt>
                <c:pt idx="56">
                  <c:v>3.1930000000000001</c:v>
                </c:pt>
                <c:pt idx="57">
                  <c:v>2.8340000000000001</c:v>
                </c:pt>
                <c:pt idx="58">
                  <c:v>2.516</c:v>
                </c:pt>
                <c:pt idx="59">
                  <c:v>2.234</c:v>
                </c:pt>
                <c:pt idx="60">
                  <c:v>1.984</c:v>
                </c:pt>
                <c:pt idx="61">
                  <c:v>1.7609999999999999</c:v>
                </c:pt>
                <c:pt idx="62">
                  <c:v>1.5629999999999999</c:v>
                </c:pt>
                <c:pt idx="63">
                  <c:v>1.3879999999999999</c:v>
                </c:pt>
                <c:pt idx="64">
                  <c:v>1.232</c:v>
                </c:pt>
                <c:pt idx="65">
                  <c:v>1.0940000000000001</c:v>
                </c:pt>
                <c:pt idx="66">
                  <c:v>0.97099999999999997</c:v>
                </c:pt>
                <c:pt idx="67">
                  <c:v>0.86199999999999999</c:v>
                </c:pt>
                <c:pt idx="68">
                  <c:v>0.76600000000000001</c:v>
                </c:pt>
                <c:pt idx="69">
                  <c:v>0.68</c:v>
                </c:pt>
                <c:pt idx="70">
                  <c:v>0.60399999999999998</c:v>
                </c:pt>
                <c:pt idx="71">
                  <c:v>0.53600000000000003</c:v>
                </c:pt>
                <c:pt idx="72">
                  <c:v>0.47599999999999998</c:v>
                </c:pt>
                <c:pt idx="73">
                  <c:v>0.42199999999999999</c:v>
                </c:pt>
                <c:pt idx="74">
                  <c:v>0.375</c:v>
                </c:pt>
                <c:pt idx="75">
                  <c:v>0.33300000000000002</c:v>
                </c:pt>
                <c:pt idx="76">
                  <c:v>0.29599999999999999</c:v>
                </c:pt>
                <c:pt idx="77">
                  <c:v>0.26200000000000001</c:v>
                </c:pt>
                <c:pt idx="78">
                  <c:v>0.23300000000000001</c:v>
                </c:pt>
                <c:pt idx="79">
                  <c:v>0.20699999999999999</c:v>
                </c:pt>
                <c:pt idx="80">
                  <c:v>0.184</c:v>
                </c:pt>
                <c:pt idx="81">
                  <c:v>0.16300000000000001</c:v>
                </c:pt>
                <c:pt idx="82">
                  <c:v>0.14499999999999999</c:v>
                </c:pt>
                <c:pt idx="83">
                  <c:v>0.129</c:v>
                </c:pt>
                <c:pt idx="84">
                  <c:v>0.114</c:v>
                </c:pt>
                <c:pt idx="85">
                  <c:v>0.10100000000000001</c:v>
                </c:pt>
                <c:pt idx="86">
                  <c:v>0.09</c:v>
                </c:pt>
                <c:pt idx="87">
                  <c:v>0.08</c:v>
                </c:pt>
                <c:pt idx="88">
                  <c:v>7.0999999999999994E-2</c:v>
                </c:pt>
                <c:pt idx="89">
                  <c:v>6.3E-2</c:v>
                </c:pt>
                <c:pt idx="90">
                  <c:v>5.6000000000000001E-2</c:v>
                </c:pt>
                <c:pt idx="91">
                  <c:v>0.05</c:v>
                </c:pt>
                <c:pt idx="92">
                  <c:v>4.3999999999999997E-2</c:v>
                </c:pt>
                <c:pt idx="93">
                  <c:v>3.9E-2</c:v>
                </c:pt>
                <c:pt idx="94">
                  <c:v>3.5000000000000003E-2</c:v>
                </c:pt>
                <c:pt idx="95">
                  <c:v>3.1E-2</c:v>
                </c:pt>
                <c:pt idx="96">
                  <c:v>2.7E-2</c:v>
                </c:pt>
                <c:pt idx="97">
                  <c:v>2.4E-2</c:v>
                </c:pt>
                <c:pt idx="98">
                  <c:v>2.1999999999999999E-2</c:v>
                </c:pt>
                <c:pt idx="99">
                  <c:v>1.9E-2</c:v>
                </c:pt>
                <c:pt idx="100">
                  <c:v>1.7000000000000001E-2</c:v>
                </c:pt>
              </c:numCache>
            </c:numRef>
          </c:xVal>
          <c:yVal>
            <c:numRef>
              <c:f>PSD!$BG$108:$BG$208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3.5296296296296929E-2</c:v>
                </c:pt>
                <c:pt idx="8">
                  <c:v>0.9853703703703689</c:v>
                </c:pt>
                <c:pt idx="9">
                  <c:v>3.9762962962962978</c:v>
                </c:pt>
                <c:pt idx="10">
                  <c:v>7.601925925925924</c:v>
                </c:pt>
                <c:pt idx="11">
                  <c:v>8.6283333333333303</c:v>
                </c:pt>
                <c:pt idx="12">
                  <c:v>8.5673333333333321</c:v>
                </c:pt>
                <c:pt idx="13">
                  <c:v>8.2259629629629618</c:v>
                </c:pt>
                <c:pt idx="14">
                  <c:v>7.5779629629629612</c:v>
                </c:pt>
                <c:pt idx="15">
                  <c:v>6.9641851851851859</c:v>
                </c:pt>
                <c:pt idx="16">
                  <c:v>6.1305185185185183</c:v>
                </c:pt>
                <c:pt idx="17">
                  <c:v>4.444</c:v>
                </c:pt>
                <c:pt idx="18">
                  <c:v>3.6769629629629637</c:v>
                </c:pt>
                <c:pt idx="19">
                  <c:v>3.9577777777777778</c:v>
                </c:pt>
                <c:pt idx="20">
                  <c:v>4.4087407407407406</c:v>
                </c:pt>
                <c:pt idx="21">
                  <c:v>4.8757777777777784</c:v>
                </c:pt>
                <c:pt idx="22">
                  <c:v>4.9479259259259258</c:v>
                </c:pt>
                <c:pt idx="23">
                  <c:v>4.3419629629629632</c:v>
                </c:pt>
                <c:pt idx="24">
                  <c:v>3.7622222222222224</c:v>
                </c:pt>
                <c:pt idx="25">
                  <c:v>2.9622592592592594</c:v>
                </c:pt>
                <c:pt idx="26">
                  <c:v>2.1804444444444444</c:v>
                </c:pt>
                <c:pt idx="27">
                  <c:v>1.1405555555555555</c:v>
                </c:pt>
                <c:pt idx="28">
                  <c:v>0.52266666666666672</c:v>
                </c:pt>
                <c:pt idx="29">
                  <c:v>7.0333333333333345E-2</c:v>
                </c:pt>
                <c:pt idx="30">
                  <c:v>1.5185185185185184E-2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A078-4791-8237-0908581283AE}"/>
            </c:ext>
          </c:extLst>
        </c:ser>
        <c:ser>
          <c:idx val="1"/>
          <c:order val="1"/>
          <c:tx>
            <c:strRef>
              <c:f>PSD!$BH$107</c:f>
              <c:strCache>
                <c:ptCount val="1"/>
                <c:pt idx="0">
                  <c:v>CH70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PSD!$BF$108:$BF$208</c:f>
              <c:numCache>
                <c:formatCode>General</c:formatCode>
                <c:ptCount val="101"/>
                <c:pt idx="0">
                  <c:v>2500</c:v>
                </c:pt>
                <c:pt idx="1">
                  <c:v>2219.5509999999999</c:v>
                </c:pt>
                <c:pt idx="2">
                  <c:v>1970.5619999999999</c:v>
                </c:pt>
                <c:pt idx="3">
                  <c:v>1749.5050000000001</c:v>
                </c:pt>
                <c:pt idx="4">
                  <c:v>1553.2460000000001</c:v>
                </c:pt>
                <c:pt idx="5">
                  <c:v>1379.0039999999999</c:v>
                </c:pt>
                <c:pt idx="6">
                  <c:v>1224.308</c:v>
                </c:pt>
                <c:pt idx="7">
                  <c:v>1086.9649999999999</c:v>
                </c:pt>
                <c:pt idx="8">
                  <c:v>965.03</c:v>
                </c:pt>
                <c:pt idx="9">
                  <c:v>856.77300000000002</c:v>
                </c:pt>
                <c:pt idx="10">
                  <c:v>760.66099999999994</c:v>
                </c:pt>
                <c:pt idx="11">
                  <c:v>675.33</c:v>
                </c:pt>
                <c:pt idx="12">
                  <c:v>599.572</c:v>
                </c:pt>
                <c:pt idx="13">
                  <c:v>532.31200000000001</c:v>
                </c:pt>
                <c:pt idx="14">
                  <c:v>472.59699999999998</c:v>
                </c:pt>
                <c:pt idx="15">
                  <c:v>419.58199999999999</c:v>
                </c:pt>
                <c:pt idx="16">
                  <c:v>372.51299999999998</c:v>
                </c:pt>
                <c:pt idx="17">
                  <c:v>330.72500000000002</c:v>
                </c:pt>
                <c:pt idx="18">
                  <c:v>293.62400000000002</c:v>
                </c:pt>
                <c:pt idx="19">
                  <c:v>260.685</c:v>
                </c:pt>
                <c:pt idx="20">
                  <c:v>231.44200000000001</c:v>
                </c:pt>
                <c:pt idx="21">
                  <c:v>205.47900000000001</c:v>
                </c:pt>
                <c:pt idx="22">
                  <c:v>182.428</c:v>
                </c:pt>
                <c:pt idx="23">
                  <c:v>161.96299999999999</c:v>
                </c:pt>
                <c:pt idx="24">
                  <c:v>143.79400000000001</c:v>
                </c:pt>
                <c:pt idx="25">
                  <c:v>127.664</c:v>
                </c:pt>
                <c:pt idx="26">
                  <c:v>113.342</c:v>
                </c:pt>
                <c:pt idx="27">
                  <c:v>100.628</c:v>
                </c:pt>
                <c:pt idx="28">
                  <c:v>89.338999999999999</c:v>
                </c:pt>
                <c:pt idx="29">
                  <c:v>79.316999999999993</c:v>
                </c:pt>
                <c:pt idx="30">
                  <c:v>70.418999999999997</c:v>
                </c:pt>
                <c:pt idx="31">
                  <c:v>62.52</c:v>
                </c:pt>
                <c:pt idx="32">
                  <c:v>55.506</c:v>
                </c:pt>
                <c:pt idx="33">
                  <c:v>49.28</c:v>
                </c:pt>
                <c:pt idx="34">
                  <c:v>43.752000000000002</c:v>
                </c:pt>
                <c:pt idx="35">
                  <c:v>38.843000000000004</c:v>
                </c:pt>
                <c:pt idx="36">
                  <c:v>34.485999999999997</c:v>
                </c:pt>
                <c:pt idx="37">
                  <c:v>30.617000000000001</c:v>
                </c:pt>
                <c:pt idx="38">
                  <c:v>27.183</c:v>
                </c:pt>
                <c:pt idx="39">
                  <c:v>24.132999999999999</c:v>
                </c:pt>
                <c:pt idx="40">
                  <c:v>21.425999999999998</c:v>
                </c:pt>
                <c:pt idx="41">
                  <c:v>19.023</c:v>
                </c:pt>
                <c:pt idx="42">
                  <c:v>16.888999999999999</c:v>
                </c:pt>
                <c:pt idx="43">
                  <c:v>14.994</c:v>
                </c:pt>
                <c:pt idx="44">
                  <c:v>13.311999999999999</c:v>
                </c:pt>
                <c:pt idx="45">
                  <c:v>11.819000000000001</c:v>
                </c:pt>
                <c:pt idx="46">
                  <c:v>10.493</c:v>
                </c:pt>
                <c:pt idx="47">
                  <c:v>9.3160000000000007</c:v>
                </c:pt>
                <c:pt idx="48">
                  <c:v>8.2710000000000008</c:v>
                </c:pt>
                <c:pt idx="49">
                  <c:v>7.343</c:v>
                </c:pt>
                <c:pt idx="50">
                  <c:v>6.5190000000000001</c:v>
                </c:pt>
                <c:pt idx="51">
                  <c:v>5.7880000000000003</c:v>
                </c:pt>
                <c:pt idx="52">
                  <c:v>5.1390000000000002</c:v>
                </c:pt>
                <c:pt idx="53">
                  <c:v>4.5620000000000003</c:v>
                </c:pt>
                <c:pt idx="54">
                  <c:v>4.05</c:v>
                </c:pt>
                <c:pt idx="55">
                  <c:v>3.5960000000000001</c:v>
                </c:pt>
                <c:pt idx="56">
                  <c:v>3.1930000000000001</c:v>
                </c:pt>
                <c:pt idx="57">
                  <c:v>2.8340000000000001</c:v>
                </c:pt>
                <c:pt idx="58">
                  <c:v>2.516</c:v>
                </c:pt>
                <c:pt idx="59">
                  <c:v>2.234</c:v>
                </c:pt>
                <c:pt idx="60">
                  <c:v>1.984</c:v>
                </c:pt>
                <c:pt idx="61">
                  <c:v>1.7609999999999999</c:v>
                </c:pt>
                <c:pt idx="62">
                  <c:v>1.5629999999999999</c:v>
                </c:pt>
                <c:pt idx="63">
                  <c:v>1.3879999999999999</c:v>
                </c:pt>
                <c:pt idx="64">
                  <c:v>1.232</c:v>
                </c:pt>
                <c:pt idx="65">
                  <c:v>1.0940000000000001</c:v>
                </c:pt>
                <c:pt idx="66">
                  <c:v>0.97099999999999997</c:v>
                </c:pt>
                <c:pt idx="67">
                  <c:v>0.86199999999999999</c:v>
                </c:pt>
                <c:pt idx="68">
                  <c:v>0.76600000000000001</c:v>
                </c:pt>
                <c:pt idx="69">
                  <c:v>0.68</c:v>
                </c:pt>
                <c:pt idx="70">
                  <c:v>0.60399999999999998</c:v>
                </c:pt>
                <c:pt idx="71">
                  <c:v>0.53600000000000003</c:v>
                </c:pt>
                <c:pt idx="72">
                  <c:v>0.47599999999999998</c:v>
                </c:pt>
                <c:pt idx="73">
                  <c:v>0.42199999999999999</c:v>
                </c:pt>
                <c:pt idx="74">
                  <c:v>0.375</c:v>
                </c:pt>
                <c:pt idx="75">
                  <c:v>0.33300000000000002</c:v>
                </c:pt>
                <c:pt idx="76">
                  <c:v>0.29599999999999999</c:v>
                </c:pt>
                <c:pt idx="77">
                  <c:v>0.26200000000000001</c:v>
                </c:pt>
                <c:pt idx="78">
                  <c:v>0.23300000000000001</c:v>
                </c:pt>
                <c:pt idx="79">
                  <c:v>0.20699999999999999</c:v>
                </c:pt>
                <c:pt idx="80">
                  <c:v>0.184</c:v>
                </c:pt>
                <c:pt idx="81">
                  <c:v>0.16300000000000001</c:v>
                </c:pt>
                <c:pt idx="82">
                  <c:v>0.14499999999999999</c:v>
                </c:pt>
                <c:pt idx="83">
                  <c:v>0.129</c:v>
                </c:pt>
                <c:pt idx="84">
                  <c:v>0.114</c:v>
                </c:pt>
                <c:pt idx="85">
                  <c:v>0.10100000000000001</c:v>
                </c:pt>
                <c:pt idx="86">
                  <c:v>0.09</c:v>
                </c:pt>
                <c:pt idx="87">
                  <c:v>0.08</c:v>
                </c:pt>
                <c:pt idx="88">
                  <c:v>7.0999999999999994E-2</c:v>
                </c:pt>
                <c:pt idx="89">
                  <c:v>6.3E-2</c:v>
                </c:pt>
                <c:pt idx="90">
                  <c:v>5.6000000000000001E-2</c:v>
                </c:pt>
                <c:pt idx="91">
                  <c:v>0.05</c:v>
                </c:pt>
                <c:pt idx="92">
                  <c:v>4.3999999999999997E-2</c:v>
                </c:pt>
                <c:pt idx="93">
                  <c:v>3.9E-2</c:v>
                </c:pt>
                <c:pt idx="94">
                  <c:v>3.5000000000000003E-2</c:v>
                </c:pt>
                <c:pt idx="95">
                  <c:v>3.1E-2</c:v>
                </c:pt>
                <c:pt idx="96">
                  <c:v>2.7E-2</c:v>
                </c:pt>
                <c:pt idx="97">
                  <c:v>2.4E-2</c:v>
                </c:pt>
                <c:pt idx="98">
                  <c:v>2.1999999999999999E-2</c:v>
                </c:pt>
                <c:pt idx="99">
                  <c:v>1.9E-2</c:v>
                </c:pt>
                <c:pt idx="100">
                  <c:v>1.7000000000000001E-2</c:v>
                </c:pt>
              </c:numCache>
            </c:numRef>
          </c:xVal>
          <c:yVal>
            <c:numRef>
              <c:f>PSD!$BH$108:$BH$208</c:f>
              <c:numCache>
                <c:formatCode>General</c:formatCode>
                <c:ptCount val="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0.1316666666666664</c:v>
                </c:pt>
                <c:pt idx="8">
                  <c:v>1.6814074074074068</c:v>
                </c:pt>
                <c:pt idx="9">
                  <c:v>6.2267037037037047</c:v>
                </c:pt>
                <c:pt idx="10">
                  <c:v>11.659259259259258</c:v>
                </c:pt>
                <c:pt idx="11">
                  <c:v>12.985444444444443</c:v>
                </c:pt>
                <c:pt idx="12">
                  <c:v>12.566925925925931</c:v>
                </c:pt>
                <c:pt idx="13">
                  <c:v>11.620037037037038</c:v>
                </c:pt>
                <c:pt idx="14">
                  <c:v>10.233222222222222</c:v>
                </c:pt>
                <c:pt idx="15">
                  <c:v>9.1186296296296305</c:v>
                </c:pt>
                <c:pt idx="16">
                  <c:v>7.7082592592592576</c:v>
                </c:pt>
                <c:pt idx="17">
                  <c:v>5.1589999999999998</c:v>
                </c:pt>
                <c:pt idx="18">
                  <c:v>3.5407037037037039</c:v>
                </c:pt>
                <c:pt idx="19">
                  <c:v>2.6755925925925927</c:v>
                </c:pt>
                <c:pt idx="20">
                  <c:v>2.0768518518518522</c:v>
                </c:pt>
                <c:pt idx="21">
                  <c:v>1.4190370370370371</c:v>
                </c:pt>
                <c:pt idx="22">
                  <c:v>0.89655555555555555</c:v>
                </c:pt>
                <c:pt idx="23">
                  <c:v>0.28392592592592597</c:v>
                </c:pt>
                <c:pt idx="24">
                  <c:v>1.6777777777777777E-2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A078-4791-8237-0908581283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63926632"/>
        <c:axId val="963924472"/>
      </c:scatterChart>
      <c:valAx>
        <c:axId val="963926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24472"/>
        <c:crosses val="autoZero"/>
        <c:crossBetween val="midCat"/>
      </c:valAx>
      <c:valAx>
        <c:axId val="9639244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963926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XRD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XRD!$B$1</c:f>
              <c:strCache>
                <c:ptCount val="1"/>
                <c:pt idx="0">
                  <c:v>Hydrolysed TPS_CH70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XRD!$A$2:$A$507</c:f>
              <c:numCache>
                <c:formatCode>General</c:formatCode>
                <c:ptCount val="506"/>
                <c:pt idx="0">
                  <c:v>5.0000999999999998</c:v>
                </c:pt>
                <c:pt idx="1">
                  <c:v>5.0496999999999996</c:v>
                </c:pt>
                <c:pt idx="2">
                  <c:v>5.0991999999999997</c:v>
                </c:pt>
                <c:pt idx="3">
                  <c:v>5.1487999999999996</c:v>
                </c:pt>
                <c:pt idx="4">
                  <c:v>5.1984000000000004</c:v>
                </c:pt>
                <c:pt idx="5">
                  <c:v>5.2478999999999996</c:v>
                </c:pt>
                <c:pt idx="6">
                  <c:v>5.2975000000000003</c:v>
                </c:pt>
                <c:pt idx="7">
                  <c:v>5.3471000000000002</c:v>
                </c:pt>
                <c:pt idx="8">
                  <c:v>5.3966000000000003</c:v>
                </c:pt>
                <c:pt idx="9">
                  <c:v>5.4462000000000002</c:v>
                </c:pt>
                <c:pt idx="10">
                  <c:v>5.4957000000000003</c:v>
                </c:pt>
                <c:pt idx="11">
                  <c:v>5.5453000000000001</c:v>
                </c:pt>
                <c:pt idx="12">
                  <c:v>5.5949</c:v>
                </c:pt>
                <c:pt idx="13">
                  <c:v>5.6444000000000001</c:v>
                </c:pt>
                <c:pt idx="14">
                  <c:v>5.694</c:v>
                </c:pt>
                <c:pt idx="15">
                  <c:v>5.7435999999999998</c:v>
                </c:pt>
                <c:pt idx="16">
                  <c:v>5.7930999999999999</c:v>
                </c:pt>
                <c:pt idx="17">
                  <c:v>5.8426999999999998</c:v>
                </c:pt>
                <c:pt idx="18">
                  <c:v>5.8922999999999996</c:v>
                </c:pt>
                <c:pt idx="19">
                  <c:v>5.9417999999999997</c:v>
                </c:pt>
                <c:pt idx="20">
                  <c:v>5.9913999999999996</c:v>
                </c:pt>
                <c:pt idx="21">
                  <c:v>6.0410000000000004</c:v>
                </c:pt>
                <c:pt idx="22">
                  <c:v>6.0904999999999996</c:v>
                </c:pt>
                <c:pt idx="23">
                  <c:v>6.1401000000000003</c:v>
                </c:pt>
                <c:pt idx="24">
                  <c:v>6.1896000000000004</c:v>
                </c:pt>
                <c:pt idx="25">
                  <c:v>6.2392000000000003</c:v>
                </c:pt>
                <c:pt idx="26">
                  <c:v>6.2888000000000002</c:v>
                </c:pt>
                <c:pt idx="27">
                  <c:v>6.3383000000000003</c:v>
                </c:pt>
                <c:pt idx="28">
                  <c:v>6.3879000000000001</c:v>
                </c:pt>
                <c:pt idx="29">
                  <c:v>6.4375</c:v>
                </c:pt>
                <c:pt idx="30">
                  <c:v>6.4870000000000001</c:v>
                </c:pt>
                <c:pt idx="31">
                  <c:v>6.5366</c:v>
                </c:pt>
                <c:pt idx="32">
                  <c:v>6.5861999999999998</c:v>
                </c:pt>
                <c:pt idx="33">
                  <c:v>6.6356999999999999</c:v>
                </c:pt>
                <c:pt idx="34">
                  <c:v>6.6852999999999998</c:v>
                </c:pt>
                <c:pt idx="35">
                  <c:v>6.7348999999999997</c:v>
                </c:pt>
                <c:pt idx="36">
                  <c:v>6.7843999999999998</c:v>
                </c:pt>
                <c:pt idx="37">
                  <c:v>6.8339999999999996</c:v>
                </c:pt>
                <c:pt idx="38">
                  <c:v>6.8834999999999997</c:v>
                </c:pt>
                <c:pt idx="39">
                  <c:v>6.9330999999999996</c:v>
                </c:pt>
                <c:pt idx="40">
                  <c:v>6.9827000000000004</c:v>
                </c:pt>
                <c:pt idx="41">
                  <c:v>7.0321999999999996</c:v>
                </c:pt>
                <c:pt idx="42">
                  <c:v>7.0818000000000003</c:v>
                </c:pt>
                <c:pt idx="43">
                  <c:v>7.1314000000000002</c:v>
                </c:pt>
                <c:pt idx="44">
                  <c:v>7.1809000000000003</c:v>
                </c:pt>
                <c:pt idx="45">
                  <c:v>7.2305000000000001</c:v>
                </c:pt>
                <c:pt idx="46">
                  <c:v>7.2801</c:v>
                </c:pt>
                <c:pt idx="47">
                  <c:v>7.3296000000000001</c:v>
                </c:pt>
                <c:pt idx="48">
                  <c:v>7.3792</c:v>
                </c:pt>
                <c:pt idx="49">
                  <c:v>7.4287999999999998</c:v>
                </c:pt>
                <c:pt idx="50">
                  <c:v>7.4782999999999999</c:v>
                </c:pt>
                <c:pt idx="51">
                  <c:v>7.5278999999999998</c:v>
                </c:pt>
                <c:pt idx="52">
                  <c:v>7.5773999999999999</c:v>
                </c:pt>
                <c:pt idx="53">
                  <c:v>7.6269999999999998</c:v>
                </c:pt>
                <c:pt idx="54">
                  <c:v>7.6765999999999996</c:v>
                </c:pt>
                <c:pt idx="55">
                  <c:v>7.7260999999999997</c:v>
                </c:pt>
                <c:pt idx="56">
                  <c:v>7.7756999999999996</c:v>
                </c:pt>
                <c:pt idx="57">
                  <c:v>7.8253000000000004</c:v>
                </c:pt>
                <c:pt idx="58">
                  <c:v>7.8747999999999996</c:v>
                </c:pt>
                <c:pt idx="59">
                  <c:v>7.9244000000000003</c:v>
                </c:pt>
                <c:pt idx="60">
                  <c:v>7.9740000000000002</c:v>
                </c:pt>
                <c:pt idx="61">
                  <c:v>8.0235000000000003</c:v>
                </c:pt>
                <c:pt idx="62">
                  <c:v>8.0731000000000002</c:v>
                </c:pt>
                <c:pt idx="63">
                  <c:v>8.1227</c:v>
                </c:pt>
                <c:pt idx="64">
                  <c:v>8.1722000000000001</c:v>
                </c:pt>
                <c:pt idx="65">
                  <c:v>8.2218</c:v>
                </c:pt>
                <c:pt idx="66">
                  <c:v>8.2713000000000001</c:v>
                </c:pt>
                <c:pt idx="67">
                  <c:v>8.3209</c:v>
                </c:pt>
                <c:pt idx="68">
                  <c:v>8.3704999999999998</c:v>
                </c:pt>
                <c:pt idx="69">
                  <c:v>8.42</c:v>
                </c:pt>
                <c:pt idx="70">
                  <c:v>8.4695999999999998</c:v>
                </c:pt>
                <c:pt idx="71">
                  <c:v>8.5191999999999997</c:v>
                </c:pt>
                <c:pt idx="72">
                  <c:v>8.5686999999999998</c:v>
                </c:pt>
                <c:pt idx="73">
                  <c:v>8.6182999999999996</c:v>
                </c:pt>
                <c:pt idx="74">
                  <c:v>8.6678999999999995</c:v>
                </c:pt>
                <c:pt idx="75">
                  <c:v>8.7173999999999996</c:v>
                </c:pt>
                <c:pt idx="76">
                  <c:v>8.7669999999999995</c:v>
                </c:pt>
                <c:pt idx="77">
                  <c:v>8.8165999999999993</c:v>
                </c:pt>
                <c:pt idx="78">
                  <c:v>8.8660999999999994</c:v>
                </c:pt>
                <c:pt idx="79">
                  <c:v>8.9156999999999993</c:v>
                </c:pt>
                <c:pt idx="80">
                  <c:v>8.9651999999999994</c:v>
                </c:pt>
                <c:pt idx="81">
                  <c:v>9.0147999999999993</c:v>
                </c:pt>
                <c:pt idx="82">
                  <c:v>9.0643999999999991</c:v>
                </c:pt>
                <c:pt idx="83">
                  <c:v>9.1138999999999992</c:v>
                </c:pt>
                <c:pt idx="84">
                  <c:v>9.1635000000000009</c:v>
                </c:pt>
                <c:pt idx="85">
                  <c:v>9.2131000000000007</c:v>
                </c:pt>
                <c:pt idx="86">
                  <c:v>9.2626000000000008</c:v>
                </c:pt>
                <c:pt idx="87">
                  <c:v>9.3122000000000007</c:v>
                </c:pt>
                <c:pt idx="88">
                  <c:v>9.3618000000000006</c:v>
                </c:pt>
                <c:pt idx="89">
                  <c:v>9.4113000000000007</c:v>
                </c:pt>
                <c:pt idx="90">
                  <c:v>9.4609000000000005</c:v>
                </c:pt>
                <c:pt idx="91">
                  <c:v>9.5105000000000004</c:v>
                </c:pt>
                <c:pt idx="92">
                  <c:v>9.56</c:v>
                </c:pt>
                <c:pt idx="93">
                  <c:v>9.6096000000000004</c:v>
                </c:pt>
                <c:pt idx="94">
                  <c:v>9.6591000000000005</c:v>
                </c:pt>
                <c:pt idx="95">
                  <c:v>9.7087000000000003</c:v>
                </c:pt>
                <c:pt idx="96">
                  <c:v>9.7583000000000002</c:v>
                </c:pt>
                <c:pt idx="97">
                  <c:v>9.8078000000000003</c:v>
                </c:pt>
                <c:pt idx="98">
                  <c:v>9.8574000000000002</c:v>
                </c:pt>
                <c:pt idx="99">
                  <c:v>9.907</c:v>
                </c:pt>
                <c:pt idx="100">
                  <c:v>9.9565000000000001</c:v>
                </c:pt>
                <c:pt idx="101">
                  <c:v>10.0061</c:v>
                </c:pt>
                <c:pt idx="102">
                  <c:v>10.0557</c:v>
                </c:pt>
                <c:pt idx="103">
                  <c:v>10.1052</c:v>
                </c:pt>
                <c:pt idx="104">
                  <c:v>10.1548</c:v>
                </c:pt>
                <c:pt idx="105">
                  <c:v>10.2044</c:v>
                </c:pt>
                <c:pt idx="106">
                  <c:v>10.2539</c:v>
                </c:pt>
                <c:pt idx="107">
                  <c:v>10.3035</c:v>
                </c:pt>
                <c:pt idx="108">
                  <c:v>10.3531</c:v>
                </c:pt>
                <c:pt idx="109">
                  <c:v>10.4026</c:v>
                </c:pt>
                <c:pt idx="110">
                  <c:v>10.452199999999999</c:v>
                </c:pt>
                <c:pt idx="111">
                  <c:v>10.5017</c:v>
                </c:pt>
                <c:pt idx="112">
                  <c:v>10.551299999999999</c:v>
                </c:pt>
                <c:pt idx="113">
                  <c:v>10.600899999999999</c:v>
                </c:pt>
                <c:pt idx="114">
                  <c:v>10.650399999999999</c:v>
                </c:pt>
                <c:pt idx="115">
                  <c:v>10.7</c:v>
                </c:pt>
                <c:pt idx="116">
                  <c:v>10.749599999999999</c:v>
                </c:pt>
                <c:pt idx="117">
                  <c:v>10.799099999999999</c:v>
                </c:pt>
                <c:pt idx="118">
                  <c:v>10.848699999999999</c:v>
                </c:pt>
                <c:pt idx="119">
                  <c:v>10.898300000000001</c:v>
                </c:pt>
                <c:pt idx="120">
                  <c:v>10.947800000000001</c:v>
                </c:pt>
                <c:pt idx="121">
                  <c:v>10.997400000000001</c:v>
                </c:pt>
                <c:pt idx="122">
                  <c:v>11.047000000000001</c:v>
                </c:pt>
                <c:pt idx="123">
                  <c:v>11.096500000000001</c:v>
                </c:pt>
                <c:pt idx="124">
                  <c:v>11.146100000000001</c:v>
                </c:pt>
                <c:pt idx="125">
                  <c:v>11.195600000000001</c:v>
                </c:pt>
                <c:pt idx="126">
                  <c:v>11.245200000000001</c:v>
                </c:pt>
                <c:pt idx="127">
                  <c:v>11.2948</c:v>
                </c:pt>
                <c:pt idx="128">
                  <c:v>11.3443</c:v>
                </c:pt>
                <c:pt idx="129">
                  <c:v>11.3939</c:v>
                </c:pt>
                <c:pt idx="130">
                  <c:v>11.4435</c:v>
                </c:pt>
                <c:pt idx="131">
                  <c:v>11.493</c:v>
                </c:pt>
                <c:pt idx="132">
                  <c:v>11.5426</c:v>
                </c:pt>
                <c:pt idx="133">
                  <c:v>11.5922</c:v>
                </c:pt>
                <c:pt idx="134">
                  <c:v>11.6417</c:v>
                </c:pt>
                <c:pt idx="135">
                  <c:v>11.6913</c:v>
                </c:pt>
                <c:pt idx="136">
                  <c:v>11.7409</c:v>
                </c:pt>
                <c:pt idx="137">
                  <c:v>11.7904</c:v>
                </c:pt>
                <c:pt idx="138">
                  <c:v>11.84</c:v>
                </c:pt>
                <c:pt idx="139">
                  <c:v>11.8895</c:v>
                </c:pt>
                <c:pt idx="140">
                  <c:v>11.9391</c:v>
                </c:pt>
                <c:pt idx="141">
                  <c:v>11.9887</c:v>
                </c:pt>
                <c:pt idx="142">
                  <c:v>12.0382</c:v>
                </c:pt>
                <c:pt idx="143">
                  <c:v>12.0878</c:v>
                </c:pt>
                <c:pt idx="144">
                  <c:v>12.1374</c:v>
                </c:pt>
                <c:pt idx="145">
                  <c:v>12.1869</c:v>
                </c:pt>
                <c:pt idx="146">
                  <c:v>12.236499999999999</c:v>
                </c:pt>
                <c:pt idx="147">
                  <c:v>12.286099999999999</c:v>
                </c:pt>
                <c:pt idx="148">
                  <c:v>12.335599999999999</c:v>
                </c:pt>
                <c:pt idx="149">
                  <c:v>12.385199999999999</c:v>
                </c:pt>
                <c:pt idx="150">
                  <c:v>12.434799999999999</c:v>
                </c:pt>
                <c:pt idx="151">
                  <c:v>12.484299999999999</c:v>
                </c:pt>
                <c:pt idx="152">
                  <c:v>12.533899999999999</c:v>
                </c:pt>
                <c:pt idx="153">
                  <c:v>12.583399999999999</c:v>
                </c:pt>
                <c:pt idx="154">
                  <c:v>12.632999999999999</c:v>
                </c:pt>
                <c:pt idx="155">
                  <c:v>12.682600000000001</c:v>
                </c:pt>
                <c:pt idx="156">
                  <c:v>12.732100000000001</c:v>
                </c:pt>
                <c:pt idx="157">
                  <c:v>12.781700000000001</c:v>
                </c:pt>
                <c:pt idx="158">
                  <c:v>12.831300000000001</c:v>
                </c:pt>
                <c:pt idx="159">
                  <c:v>12.880800000000001</c:v>
                </c:pt>
                <c:pt idx="160">
                  <c:v>12.930400000000001</c:v>
                </c:pt>
                <c:pt idx="161">
                  <c:v>12.98</c:v>
                </c:pt>
                <c:pt idx="162">
                  <c:v>13.029500000000001</c:v>
                </c:pt>
                <c:pt idx="163">
                  <c:v>13.0791</c:v>
                </c:pt>
                <c:pt idx="164">
                  <c:v>13.1287</c:v>
                </c:pt>
                <c:pt idx="165">
                  <c:v>13.1782</c:v>
                </c:pt>
                <c:pt idx="166">
                  <c:v>13.2278</c:v>
                </c:pt>
                <c:pt idx="167">
                  <c:v>13.2773</c:v>
                </c:pt>
                <c:pt idx="168">
                  <c:v>13.3269</c:v>
                </c:pt>
                <c:pt idx="169">
                  <c:v>13.3765</c:v>
                </c:pt>
                <c:pt idx="170">
                  <c:v>13.426</c:v>
                </c:pt>
                <c:pt idx="171">
                  <c:v>13.4756</c:v>
                </c:pt>
                <c:pt idx="172">
                  <c:v>13.5252</c:v>
                </c:pt>
                <c:pt idx="173">
                  <c:v>13.5747</c:v>
                </c:pt>
                <c:pt idx="174">
                  <c:v>13.6243</c:v>
                </c:pt>
                <c:pt idx="175">
                  <c:v>13.6739</c:v>
                </c:pt>
                <c:pt idx="176">
                  <c:v>13.7234</c:v>
                </c:pt>
                <c:pt idx="177">
                  <c:v>13.773</c:v>
                </c:pt>
                <c:pt idx="178">
                  <c:v>13.8226</c:v>
                </c:pt>
                <c:pt idx="179">
                  <c:v>13.8721</c:v>
                </c:pt>
                <c:pt idx="180">
                  <c:v>13.9217</c:v>
                </c:pt>
                <c:pt idx="181">
                  <c:v>13.9712</c:v>
                </c:pt>
                <c:pt idx="182">
                  <c:v>14.020799999999999</c:v>
                </c:pt>
                <c:pt idx="183">
                  <c:v>14.070399999999999</c:v>
                </c:pt>
                <c:pt idx="184">
                  <c:v>14.119899999999999</c:v>
                </c:pt>
                <c:pt idx="185">
                  <c:v>14.169499999999999</c:v>
                </c:pt>
                <c:pt idx="186">
                  <c:v>14.219099999999999</c:v>
                </c:pt>
                <c:pt idx="187">
                  <c:v>14.268599999999999</c:v>
                </c:pt>
                <c:pt idx="188">
                  <c:v>14.318199999999999</c:v>
                </c:pt>
                <c:pt idx="189">
                  <c:v>14.367800000000001</c:v>
                </c:pt>
                <c:pt idx="190">
                  <c:v>14.417299999999999</c:v>
                </c:pt>
                <c:pt idx="191">
                  <c:v>14.466900000000001</c:v>
                </c:pt>
                <c:pt idx="192">
                  <c:v>14.516500000000001</c:v>
                </c:pt>
                <c:pt idx="193">
                  <c:v>14.566000000000001</c:v>
                </c:pt>
                <c:pt idx="194">
                  <c:v>14.615600000000001</c:v>
                </c:pt>
                <c:pt idx="195">
                  <c:v>14.665100000000001</c:v>
                </c:pt>
                <c:pt idx="196">
                  <c:v>14.714700000000001</c:v>
                </c:pt>
                <c:pt idx="197">
                  <c:v>14.7643</c:v>
                </c:pt>
                <c:pt idx="198">
                  <c:v>14.813800000000001</c:v>
                </c:pt>
                <c:pt idx="199">
                  <c:v>14.8634</c:v>
                </c:pt>
                <c:pt idx="200">
                  <c:v>14.913</c:v>
                </c:pt>
                <c:pt idx="201">
                  <c:v>14.9625</c:v>
                </c:pt>
                <c:pt idx="202">
                  <c:v>15.0121</c:v>
                </c:pt>
                <c:pt idx="203">
                  <c:v>15.0617</c:v>
                </c:pt>
                <c:pt idx="204">
                  <c:v>15.1112</c:v>
                </c:pt>
                <c:pt idx="205">
                  <c:v>15.1608</c:v>
                </c:pt>
                <c:pt idx="206">
                  <c:v>15.2104</c:v>
                </c:pt>
                <c:pt idx="207">
                  <c:v>15.2599</c:v>
                </c:pt>
                <c:pt idx="208">
                  <c:v>15.3095</c:v>
                </c:pt>
                <c:pt idx="209">
                  <c:v>15.3591</c:v>
                </c:pt>
                <c:pt idx="210">
                  <c:v>15.4086</c:v>
                </c:pt>
                <c:pt idx="211">
                  <c:v>15.4582</c:v>
                </c:pt>
                <c:pt idx="212">
                  <c:v>15.5077</c:v>
                </c:pt>
                <c:pt idx="213">
                  <c:v>15.5573</c:v>
                </c:pt>
                <c:pt idx="214">
                  <c:v>15.6069</c:v>
                </c:pt>
                <c:pt idx="215">
                  <c:v>15.6564</c:v>
                </c:pt>
                <c:pt idx="216">
                  <c:v>15.706</c:v>
                </c:pt>
                <c:pt idx="217">
                  <c:v>15.755599999999999</c:v>
                </c:pt>
                <c:pt idx="218">
                  <c:v>15.805099999999999</c:v>
                </c:pt>
                <c:pt idx="219">
                  <c:v>15.854699999999999</c:v>
                </c:pt>
                <c:pt idx="220">
                  <c:v>15.904299999999999</c:v>
                </c:pt>
                <c:pt idx="221">
                  <c:v>15.953799999999999</c:v>
                </c:pt>
                <c:pt idx="222">
                  <c:v>16.003399999999999</c:v>
                </c:pt>
                <c:pt idx="223">
                  <c:v>16.053000000000001</c:v>
                </c:pt>
                <c:pt idx="224">
                  <c:v>16.102499999999999</c:v>
                </c:pt>
                <c:pt idx="225">
                  <c:v>16.152100000000001</c:v>
                </c:pt>
                <c:pt idx="226">
                  <c:v>16.201599999999999</c:v>
                </c:pt>
                <c:pt idx="227">
                  <c:v>16.251200000000001</c:v>
                </c:pt>
                <c:pt idx="228">
                  <c:v>16.300799999999999</c:v>
                </c:pt>
                <c:pt idx="229">
                  <c:v>16.350300000000001</c:v>
                </c:pt>
                <c:pt idx="230">
                  <c:v>16.399899999999999</c:v>
                </c:pt>
                <c:pt idx="231">
                  <c:v>16.4495</c:v>
                </c:pt>
                <c:pt idx="232">
                  <c:v>16.498999999999999</c:v>
                </c:pt>
                <c:pt idx="233">
                  <c:v>16.5486</c:v>
                </c:pt>
                <c:pt idx="234">
                  <c:v>16.598199999999999</c:v>
                </c:pt>
                <c:pt idx="235">
                  <c:v>16.6477</c:v>
                </c:pt>
                <c:pt idx="236">
                  <c:v>16.697299999999998</c:v>
                </c:pt>
                <c:pt idx="237">
                  <c:v>16.7469</c:v>
                </c:pt>
                <c:pt idx="238">
                  <c:v>16.796399999999998</c:v>
                </c:pt>
                <c:pt idx="239">
                  <c:v>16.846</c:v>
                </c:pt>
                <c:pt idx="240">
                  <c:v>16.895499999999998</c:v>
                </c:pt>
                <c:pt idx="241">
                  <c:v>16.9451</c:v>
                </c:pt>
                <c:pt idx="242">
                  <c:v>16.994700000000002</c:v>
                </c:pt>
                <c:pt idx="243">
                  <c:v>17.0442</c:v>
                </c:pt>
                <c:pt idx="244">
                  <c:v>17.093800000000002</c:v>
                </c:pt>
                <c:pt idx="245">
                  <c:v>17.1434</c:v>
                </c:pt>
                <c:pt idx="246">
                  <c:v>17.192900000000002</c:v>
                </c:pt>
                <c:pt idx="247">
                  <c:v>17.2425</c:v>
                </c:pt>
                <c:pt idx="248">
                  <c:v>17.292100000000001</c:v>
                </c:pt>
                <c:pt idx="249">
                  <c:v>17.3416</c:v>
                </c:pt>
                <c:pt idx="250">
                  <c:v>17.391200000000001</c:v>
                </c:pt>
                <c:pt idx="251">
                  <c:v>17.440799999999999</c:v>
                </c:pt>
                <c:pt idx="252">
                  <c:v>17.490300000000001</c:v>
                </c:pt>
                <c:pt idx="253">
                  <c:v>17.539899999999999</c:v>
                </c:pt>
                <c:pt idx="254">
                  <c:v>17.589400000000001</c:v>
                </c:pt>
                <c:pt idx="255">
                  <c:v>17.638999999999999</c:v>
                </c:pt>
                <c:pt idx="256">
                  <c:v>17.688600000000001</c:v>
                </c:pt>
                <c:pt idx="257">
                  <c:v>17.738099999999999</c:v>
                </c:pt>
                <c:pt idx="258">
                  <c:v>17.787700000000001</c:v>
                </c:pt>
                <c:pt idx="259">
                  <c:v>17.837299999999999</c:v>
                </c:pt>
                <c:pt idx="260">
                  <c:v>17.886800000000001</c:v>
                </c:pt>
                <c:pt idx="261">
                  <c:v>17.936399999999999</c:v>
                </c:pt>
                <c:pt idx="262">
                  <c:v>17.986000000000001</c:v>
                </c:pt>
                <c:pt idx="263">
                  <c:v>18.035499999999999</c:v>
                </c:pt>
                <c:pt idx="264">
                  <c:v>18.085100000000001</c:v>
                </c:pt>
                <c:pt idx="265">
                  <c:v>18.134699999999999</c:v>
                </c:pt>
                <c:pt idx="266">
                  <c:v>18.184200000000001</c:v>
                </c:pt>
                <c:pt idx="267">
                  <c:v>18.233799999999999</c:v>
                </c:pt>
                <c:pt idx="268">
                  <c:v>18.283300000000001</c:v>
                </c:pt>
                <c:pt idx="269">
                  <c:v>18.332899999999999</c:v>
                </c:pt>
                <c:pt idx="270">
                  <c:v>18.3825</c:v>
                </c:pt>
                <c:pt idx="271">
                  <c:v>18.431999999999999</c:v>
                </c:pt>
                <c:pt idx="272">
                  <c:v>18.4816</c:v>
                </c:pt>
                <c:pt idx="273">
                  <c:v>18.531199999999998</c:v>
                </c:pt>
                <c:pt idx="274">
                  <c:v>18.5807</c:v>
                </c:pt>
                <c:pt idx="275">
                  <c:v>18.630299999999998</c:v>
                </c:pt>
                <c:pt idx="276">
                  <c:v>18.6799</c:v>
                </c:pt>
                <c:pt idx="277">
                  <c:v>18.729399999999998</c:v>
                </c:pt>
                <c:pt idx="278">
                  <c:v>18.779</c:v>
                </c:pt>
                <c:pt idx="279">
                  <c:v>18.828600000000002</c:v>
                </c:pt>
                <c:pt idx="280">
                  <c:v>18.8781</c:v>
                </c:pt>
                <c:pt idx="281">
                  <c:v>18.927700000000002</c:v>
                </c:pt>
                <c:pt idx="282">
                  <c:v>18.9772</c:v>
                </c:pt>
                <c:pt idx="283">
                  <c:v>19.026800000000001</c:v>
                </c:pt>
                <c:pt idx="284">
                  <c:v>19.0764</c:v>
                </c:pt>
                <c:pt idx="285">
                  <c:v>19.125900000000001</c:v>
                </c:pt>
                <c:pt idx="286">
                  <c:v>19.1755</c:v>
                </c:pt>
                <c:pt idx="287">
                  <c:v>19.225100000000001</c:v>
                </c:pt>
                <c:pt idx="288">
                  <c:v>19.2746</c:v>
                </c:pt>
                <c:pt idx="289">
                  <c:v>19.324200000000001</c:v>
                </c:pt>
                <c:pt idx="290">
                  <c:v>19.373799999999999</c:v>
                </c:pt>
                <c:pt idx="291">
                  <c:v>19.423300000000001</c:v>
                </c:pt>
                <c:pt idx="292">
                  <c:v>19.472899999999999</c:v>
                </c:pt>
                <c:pt idx="293">
                  <c:v>19.522500000000001</c:v>
                </c:pt>
                <c:pt idx="294">
                  <c:v>19.571999999999999</c:v>
                </c:pt>
                <c:pt idx="295">
                  <c:v>19.621600000000001</c:v>
                </c:pt>
                <c:pt idx="296">
                  <c:v>19.671199999999999</c:v>
                </c:pt>
                <c:pt idx="297">
                  <c:v>19.720700000000001</c:v>
                </c:pt>
                <c:pt idx="298">
                  <c:v>19.770299999999999</c:v>
                </c:pt>
                <c:pt idx="299">
                  <c:v>19.819800000000001</c:v>
                </c:pt>
                <c:pt idx="300">
                  <c:v>19.869399999999999</c:v>
                </c:pt>
                <c:pt idx="301">
                  <c:v>19.919</c:v>
                </c:pt>
                <c:pt idx="302">
                  <c:v>19.968499999999999</c:v>
                </c:pt>
                <c:pt idx="303">
                  <c:v>20.0181</c:v>
                </c:pt>
                <c:pt idx="304">
                  <c:v>20.067699999999999</c:v>
                </c:pt>
                <c:pt idx="305">
                  <c:v>20.1172</c:v>
                </c:pt>
                <c:pt idx="306">
                  <c:v>20.166799999999999</c:v>
                </c:pt>
                <c:pt idx="307">
                  <c:v>20.2164</c:v>
                </c:pt>
                <c:pt idx="308">
                  <c:v>20.265899999999998</c:v>
                </c:pt>
                <c:pt idx="309">
                  <c:v>20.3155</c:v>
                </c:pt>
                <c:pt idx="310">
                  <c:v>20.365100000000002</c:v>
                </c:pt>
                <c:pt idx="311">
                  <c:v>20.4146</c:v>
                </c:pt>
                <c:pt idx="312">
                  <c:v>20.464200000000002</c:v>
                </c:pt>
                <c:pt idx="313">
                  <c:v>20.5137</c:v>
                </c:pt>
                <c:pt idx="314">
                  <c:v>20.563300000000002</c:v>
                </c:pt>
                <c:pt idx="315">
                  <c:v>20.6129</c:v>
                </c:pt>
                <c:pt idx="316">
                  <c:v>20.662400000000002</c:v>
                </c:pt>
                <c:pt idx="317">
                  <c:v>20.712</c:v>
                </c:pt>
                <c:pt idx="318">
                  <c:v>20.761600000000001</c:v>
                </c:pt>
                <c:pt idx="319">
                  <c:v>20.8111</c:v>
                </c:pt>
                <c:pt idx="320">
                  <c:v>20.860700000000001</c:v>
                </c:pt>
                <c:pt idx="321">
                  <c:v>20.910299999999999</c:v>
                </c:pt>
                <c:pt idx="322">
                  <c:v>20.959800000000001</c:v>
                </c:pt>
                <c:pt idx="323">
                  <c:v>21.009399999999999</c:v>
                </c:pt>
                <c:pt idx="324">
                  <c:v>21.059000000000001</c:v>
                </c:pt>
                <c:pt idx="325">
                  <c:v>21.108499999999999</c:v>
                </c:pt>
                <c:pt idx="326">
                  <c:v>21.158100000000001</c:v>
                </c:pt>
                <c:pt idx="327">
                  <c:v>21.207599999999999</c:v>
                </c:pt>
                <c:pt idx="328">
                  <c:v>21.257200000000001</c:v>
                </c:pt>
                <c:pt idx="329">
                  <c:v>21.306799999999999</c:v>
                </c:pt>
                <c:pt idx="330">
                  <c:v>21.356300000000001</c:v>
                </c:pt>
                <c:pt idx="331">
                  <c:v>21.405899999999999</c:v>
                </c:pt>
                <c:pt idx="332">
                  <c:v>21.455500000000001</c:v>
                </c:pt>
                <c:pt idx="333">
                  <c:v>21.504999999999999</c:v>
                </c:pt>
                <c:pt idx="334">
                  <c:v>21.554600000000001</c:v>
                </c:pt>
                <c:pt idx="335">
                  <c:v>21.604199999999999</c:v>
                </c:pt>
                <c:pt idx="336">
                  <c:v>21.653700000000001</c:v>
                </c:pt>
                <c:pt idx="337">
                  <c:v>21.703299999999999</c:v>
                </c:pt>
                <c:pt idx="338">
                  <c:v>21.7529</c:v>
                </c:pt>
                <c:pt idx="339">
                  <c:v>21.802399999999999</c:v>
                </c:pt>
                <c:pt idx="340">
                  <c:v>21.852</c:v>
                </c:pt>
                <c:pt idx="341">
                  <c:v>21.901499999999999</c:v>
                </c:pt>
                <c:pt idx="342">
                  <c:v>21.9511</c:v>
                </c:pt>
                <c:pt idx="343">
                  <c:v>22.000699999999998</c:v>
                </c:pt>
                <c:pt idx="344">
                  <c:v>22.0502</c:v>
                </c:pt>
                <c:pt idx="345">
                  <c:v>22.099799999999998</c:v>
                </c:pt>
                <c:pt idx="346">
                  <c:v>22.1494</c:v>
                </c:pt>
                <c:pt idx="347">
                  <c:v>22.198899999999998</c:v>
                </c:pt>
                <c:pt idx="348">
                  <c:v>22.2485</c:v>
                </c:pt>
                <c:pt idx="349">
                  <c:v>22.298100000000002</c:v>
                </c:pt>
                <c:pt idx="350">
                  <c:v>22.3476</c:v>
                </c:pt>
                <c:pt idx="351">
                  <c:v>22.397200000000002</c:v>
                </c:pt>
                <c:pt idx="352">
                  <c:v>22.4468</c:v>
                </c:pt>
                <c:pt idx="353">
                  <c:v>22.496300000000002</c:v>
                </c:pt>
                <c:pt idx="354">
                  <c:v>22.5459</c:v>
                </c:pt>
                <c:pt idx="355">
                  <c:v>22.595400000000001</c:v>
                </c:pt>
                <c:pt idx="356">
                  <c:v>22.645</c:v>
                </c:pt>
                <c:pt idx="357">
                  <c:v>22.694600000000001</c:v>
                </c:pt>
                <c:pt idx="358">
                  <c:v>22.7441</c:v>
                </c:pt>
                <c:pt idx="359">
                  <c:v>22.793700000000001</c:v>
                </c:pt>
                <c:pt idx="360">
                  <c:v>22.843299999999999</c:v>
                </c:pt>
                <c:pt idx="361">
                  <c:v>22.892800000000001</c:v>
                </c:pt>
                <c:pt idx="362">
                  <c:v>22.942399999999999</c:v>
                </c:pt>
                <c:pt idx="363">
                  <c:v>22.992000000000001</c:v>
                </c:pt>
                <c:pt idx="364">
                  <c:v>23.041499999999999</c:v>
                </c:pt>
                <c:pt idx="365">
                  <c:v>23.091100000000001</c:v>
                </c:pt>
                <c:pt idx="366">
                  <c:v>23.140699999999999</c:v>
                </c:pt>
                <c:pt idx="367">
                  <c:v>23.190200000000001</c:v>
                </c:pt>
                <c:pt idx="368">
                  <c:v>23.239799999999999</c:v>
                </c:pt>
                <c:pt idx="369">
                  <c:v>23.289300000000001</c:v>
                </c:pt>
                <c:pt idx="370">
                  <c:v>23.338899999999999</c:v>
                </c:pt>
                <c:pt idx="371">
                  <c:v>23.388500000000001</c:v>
                </c:pt>
                <c:pt idx="372">
                  <c:v>23.437999999999999</c:v>
                </c:pt>
                <c:pt idx="373">
                  <c:v>23.4876</c:v>
                </c:pt>
                <c:pt idx="374">
                  <c:v>23.537199999999999</c:v>
                </c:pt>
                <c:pt idx="375">
                  <c:v>23.5867</c:v>
                </c:pt>
                <c:pt idx="376">
                  <c:v>23.636299999999999</c:v>
                </c:pt>
                <c:pt idx="377">
                  <c:v>23.6859</c:v>
                </c:pt>
                <c:pt idx="378">
                  <c:v>23.735399999999998</c:v>
                </c:pt>
                <c:pt idx="379">
                  <c:v>23.785</c:v>
                </c:pt>
                <c:pt idx="380">
                  <c:v>23.834599999999998</c:v>
                </c:pt>
                <c:pt idx="381">
                  <c:v>23.8841</c:v>
                </c:pt>
                <c:pt idx="382">
                  <c:v>23.933700000000002</c:v>
                </c:pt>
                <c:pt idx="383">
                  <c:v>23.9832</c:v>
                </c:pt>
                <c:pt idx="384">
                  <c:v>24.032800000000002</c:v>
                </c:pt>
                <c:pt idx="385">
                  <c:v>24.0824</c:v>
                </c:pt>
                <c:pt idx="386">
                  <c:v>24.131900000000002</c:v>
                </c:pt>
                <c:pt idx="387">
                  <c:v>24.1815</c:v>
                </c:pt>
                <c:pt idx="388">
                  <c:v>24.231100000000001</c:v>
                </c:pt>
                <c:pt idx="389">
                  <c:v>24.2806</c:v>
                </c:pt>
                <c:pt idx="390">
                  <c:v>24.330200000000001</c:v>
                </c:pt>
                <c:pt idx="391">
                  <c:v>24.379799999999999</c:v>
                </c:pt>
                <c:pt idx="392">
                  <c:v>24.429300000000001</c:v>
                </c:pt>
                <c:pt idx="393">
                  <c:v>24.478899999999999</c:v>
                </c:pt>
                <c:pt idx="394">
                  <c:v>24.528500000000001</c:v>
                </c:pt>
                <c:pt idx="395">
                  <c:v>24.577999999999999</c:v>
                </c:pt>
                <c:pt idx="396">
                  <c:v>24.627600000000001</c:v>
                </c:pt>
                <c:pt idx="397">
                  <c:v>24.677199999999999</c:v>
                </c:pt>
                <c:pt idx="398">
                  <c:v>24.726700000000001</c:v>
                </c:pt>
                <c:pt idx="399">
                  <c:v>24.776299999999999</c:v>
                </c:pt>
                <c:pt idx="400">
                  <c:v>24.825800000000001</c:v>
                </c:pt>
                <c:pt idx="401">
                  <c:v>24.875399999999999</c:v>
                </c:pt>
                <c:pt idx="402">
                  <c:v>24.925000000000001</c:v>
                </c:pt>
                <c:pt idx="403">
                  <c:v>24.974499999999999</c:v>
                </c:pt>
                <c:pt idx="404">
                  <c:v>25.024100000000001</c:v>
                </c:pt>
                <c:pt idx="405">
                  <c:v>25.073699999999999</c:v>
                </c:pt>
                <c:pt idx="406">
                  <c:v>25.123200000000001</c:v>
                </c:pt>
                <c:pt idx="407">
                  <c:v>25.172799999999999</c:v>
                </c:pt>
                <c:pt idx="408">
                  <c:v>25.2224</c:v>
                </c:pt>
                <c:pt idx="409">
                  <c:v>25.271899999999999</c:v>
                </c:pt>
                <c:pt idx="410">
                  <c:v>25.3215</c:v>
                </c:pt>
                <c:pt idx="411">
                  <c:v>25.371099999999998</c:v>
                </c:pt>
                <c:pt idx="412">
                  <c:v>25.4206</c:v>
                </c:pt>
                <c:pt idx="413">
                  <c:v>25.470199999999998</c:v>
                </c:pt>
                <c:pt idx="414">
                  <c:v>25.5197</c:v>
                </c:pt>
                <c:pt idx="415">
                  <c:v>25.569299999999998</c:v>
                </c:pt>
                <c:pt idx="416">
                  <c:v>25.6189</c:v>
                </c:pt>
                <c:pt idx="417">
                  <c:v>25.668399999999998</c:v>
                </c:pt>
                <c:pt idx="418">
                  <c:v>25.718</c:v>
                </c:pt>
                <c:pt idx="419">
                  <c:v>25.767600000000002</c:v>
                </c:pt>
                <c:pt idx="420">
                  <c:v>25.8171</c:v>
                </c:pt>
                <c:pt idx="421">
                  <c:v>25.866700000000002</c:v>
                </c:pt>
                <c:pt idx="422">
                  <c:v>25.9163</c:v>
                </c:pt>
                <c:pt idx="423">
                  <c:v>25.965800000000002</c:v>
                </c:pt>
                <c:pt idx="424">
                  <c:v>26.0154</c:v>
                </c:pt>
                <c:pt idx="425">
                  <c:v>26.065000000000001</c:v>
                </c:pt>
                <c:pt idx="426">
                  <c:v>26.1145</c:v>
                </c:pt>
                <c:pt idx="427">
                  <c:v>26.164100000000001</c:v>
                </c:pt>
                <c:pt idx="428">
                  <c:v>26.2136</c:v>
                </c:pt>
                <c:pt idx="429">
                  <c:v>26.263200000000001</c:v>
                </c:pt>
                <c:pt idx="430">
                  <c:v>26.312799999999999</c:v>
                </c:pt>
                <c:pt idx="431">
                  <c:v>26.362300000000001</c:v>
                </c:pt>
                <c:pt idx="432">
                  <c:v>26.411899999999999</c:v>
                </c:pt>
                <c:pt idx="433">
                  <c:v>26.461500000000001</c:v>
                </c:pt>
                <c:pt idx="434">
                  <c:v>26.510999999999999</c:v>
                </c:pt>
                <c:pt idx="435">
                  <c:v>26.560600000000001</c:v>
                </c:pt>
                <c:pt idx="436">
                  <c:v>26.610199999999999</c:v>
                </c:pt>
                <c:pt idx="437">
                  <c:v>26.659700000000001</c:v>
                </c:pt>
                <c:pt idx="438">
                  <c:v>26.709299999999999</c:v>
                </c:pt>
                <c:pt idx="439">
                  <c:v>26.758900000000001</c:v>
                </c:pt>
                <c:pt idx="440">
                  <c:v>26.808399999999999</c:v>
                </c:pt>
                <c:pt idx="441">
                  <c:v>26.858000000000001</c:v>
                </c:pt>
                <c:pt idx="442">
                  <c:v>26.907499999999999</c:v>
                </c:pt>
                <c:pt idx="443">
                  <c:v>26.957100000000001</c:v>
                </c:pt>
                <c:pt idx="444">
                  <c:v>27.006699999999999</c:v>
                </c:pt>
                <c:pt idx="445">
                  <c:v>27.0562</c:v>
                </c:pt>
                <c:pt idx="446">
                  <c:v>27.105799999999999</c:v>
                </c:pt>
                <c:pt idx="447">
                  <c:v>27.1554</c:v>
                </c:pt>
                <c:pt idx="448">
                  <c:v>27.204899999999999</c:v>
                </c:pt>
                <c:pt idx="449">
                  <c:v>27.2545</c:v>
                </c:pt>
                <c:pt idx="450">
                  <c:v>27.304099999999998</c:v>
                </c:pt>
                <c:pt idx="451">
                  <c:v>27.3536</c:v>
                </c:pt>
                <c:pt idx="452">
                  <c:v>27.403199999999998</c:v>
                </c:pt>
                <c:pt idx="453">
                  <c:v>27.4528</c:v>
                </c:pt>
                <c:pt idx="454">
                  <c:v>27.502300000000002</c:v>
                </c:pt>
                <c:pt idx="455">
                  <c:v>27.5519</c:v>
                </c:pt>
                <c:pt idx="456">
                  <c:v>27.601400000000002</c:v>
                </c:pt>
                <c:pt idx="457">
                  <c:v>27.651</c:v>
                </c:pt>
                <c:pt idx="458">
                  <c:v>27.700600000000001</c:v>
                </c:pt>
                <c:pt idx="459">
                  <c:v>27.7501</c:v>
                </c:pt>
                <c:pt idx="460">
                  <c:v>27.799700000000001</c:v>
                </c:pt>
                <c:pt idx="461">
                  <c:v>27.849299999999999</c:v>
                </c:pt>
                <c:pt idx="462">
                  <c:v>27.898800000000001</c:v>
                </c:pt>
                <c:pt idx="463">
                  <c:v>27.948399999999999</c:v>
                </c:pt>
                <c:pt idx="464">
                  <c:v>27.998000000000001</c:v>
                </c:pt>
                <c:pt idx="465">
                  <c:v>28.047499999999999</c:v>
                </c:pt>
                <c:pt idx="466">
                  <c:v>28.097100000000001</c:v>
                </c:pt>
                <c:pt idx="467">
                  <c:v>28.146699999999999</c:v>
                </c:pt>
                <c:pt idx="468">
                  <c:v>28.196200000000001</c:v>
                </c:pt>
                <c:pt idx="469">
                  <c:v>28.245799999999999</c:v>
                </c:pt>
                <c:pt idx="470">
                  <c:v>28.295300000000001</c:v>
                </c:pt>
                <c:pt idx="471">
                  <c:v>28.344899999999999</c:v>
                </c:pt>
                <c:pt idx="472">
                  <c:v>28.394500000000001</c:v>
                </c:pt>
                <c:pt idx="473">
                  <c:v>28.443999999999999</c:v>
                </c:pt>
                <c:pt idx="474">
                  <c:v>28.493600000000001</c:v>
                </c:pt>
                <c:pt idx="475">
                  <c:v>28.543199999999999</c:v>
                </c:pt>
                <c:pt idx="476">
                  <c:v>28.592700000000001</c:v>
                </c:pt>
                <c:pt idx="477">
                  <c:v>28.642299999999999</c:v>
                </c:pt>
                <c:pt idx="478">
                  <c:v>28.6919</c:v>
                </c:pt>
                <c:pt idx="479">
                  <c:v>28.741399999999999</c:v>
                </c:pt>
                <c:pt idx="480">
                  <c:v>28.791</c:v>
                </c:pt>
                <c:pt idx="481">
                  <c:v>28.840599999999998</c:v>
                </c:pt>
                <c:pt idx="482">
                  <c:v>28.8901</c:v>
                </c:pt>
                <c:pt idx="483">
                  <c:v>28.939699999999998</c:v>
                </c:pt>
                <c:pt idx="484">
                  <c:v>28.9892</c:v>
                </c:pt>
                <c:pt idx="485">
                  <c:v>29.038799999999998</c:v>
                </c:pt>
                <c:pt idx="486">
                  <c:v>29.0884</c:v>
                </c:pt>
                <c:pt idx="487">
                  <c:v>29.137899999999998</c:v>
                </c:pt>
                <c:pt idx="488">
                  <c:v>29.1875</c:v>
                </c:pt>
                <c:pt idx="489">
                  <c:v>29.237100000000002</c:v>
                </c:pt>
                <c:pt idx="490">
                  <c:v>29.2866</c:v>
                </c:pt>
                <c:pt idx="491">
                  <c:v>29.336200000000002</c:v>
                </c:pt>
                <c:pt idx="492">
                  <c:v>29.3858</c:v>
                </c:pt>
                <c:pt idx="493">
                  <c:v>29.435300000000002</c:v>
                </c:pt>
                <c:pt idx="494">
                  <c:v>29.4849</c:v>
                </c:pt>
                <c:pt idx="495">
                  <c:v>29.534500000000001</c:v>
                </c:pt>
                <c:pt idx="496">
                  <c:v>29.584</c:v>
                </c:pt>
                <c:pt idx="497">
                  <c:v>29.633600000000001</c:v>
                </c:pt>
                <c:pt idx="498">
                  <c:v>29.683199999999999</c:v>
                </c:pt>
                <c:pt idx="499">
                  <c:v>29.732700000000001</c:v>
                </c:pt>
                <c:pt idx="500">
                  <c:v>29.782299999999999</c:v>
                </c:pt>
                <c:pt idx="501">
                  <c:v>29.831800000000001</c:v>
                </c:pt>
                <c:pt idx="502">
                  <c:v>29.881399999999999</c:v>
                </c:pt>
                <c:pt idx="503">
                  <c:v>29.931000000000001</c:v>
                </c:pt>
                <c:pt idx="504">
                  <c:v>29.980499999999999</c:v>
                </c:pt>
                <c:pt idx="505">
                  <c:v>30.030100000000001</c:v>
                </c:pt>
              </c:numCache>
            </c:numRef>
          </c:cat>
          <c:val>
            <c:numRef>
              <c:f>XRD!$B$2:$B$507</c:f>
              <c:numCache>
                <c:formatCode>General</c:formatCode>
                <c:ptCount val="506"/>
                <c:pt idx="0">
                  <c:v>9.8070000000000004</c:v>
                </c:pt>
                <c:pt idx="1">
                  <c:v>10.063000000000001</c:v>
                </c:pt>
                <c:pt idx="2">
                  <c:v>9.6349999999999998</c:v>
                </c:pt>
                <c:pt idx="3">
                  <c:v>9.859</c:v>
                </c:pt>
                <c:pt idx="4">
                  <c:v>9.641</c:v>
                </c:pt>
                <c:pt idx="5">
                  <c:v>9.8490000000000002</c:v>
                </c:pt>
                <c:pt idx="6">
                  <c:v>10.452999999999999</c:v>
                </c:pt>
                <c:pt idx="7">
                  <c:v>10.781000000000001</c:v>
                </c:pt>
                <c:pt idx="8">
                  <c:v>10.266</c:v>
                </c:pt>
                <c:pt idx="9">
                  <c:v>10.286</c:v>
                </c:pt>
                <c:pt idx="10">
                  <c:v>10.797000000000001</c:v>
                </c:pt>
                <c:pt idx="11">
                  <c:v>10.682</c:v>
                </c:pt>
                <c:pt idx="12">
                  <c:v>10.771000000000001</c:v>
                </c:pt>
                <c:pt idx="13">
                  <c:v>10.994999999999999</c:v>
                </c:pt>
                <c:pt idx="14">
                  <c:v>10.698</c:v>
                </c:pt>
                <c:pt idx="15">
                  <c:v>10.974</c:v>
                </c:pt>
                <c:pt idx="16">
                  <c:v>11.016</c:v>
                </c:pt>
                <c:pt idx="17">
                  <c:v>11.125</c:v>
                </c:pt>
                <c:pt idx="18">
                  <c:v>11.125</c:v>
                </c:pt>
                <c:pt idx="19">
                  <c:v>11.994999999999999</c:v>
                </c:pt>
                <c:pt idx="20">
                  <c:v>11.526</c:v>
                </c:pt>
                <c:pt idx="21">
                  <c:v>11.718999999999999</c:v>
                </c:pt>
                <c:pt idx="22">
                  <c:v>12.224</c:v>
                </c:pt>
                <c:pt idx="23">
                  <c:v>12.146000000000001</c:v>
                </c:pt>
                <c:pt idx="24">
                  <c:v>12.26</c:v>
                </c:pt>
                <c:pt idx="25">
                  <c:v>12.244999999999999</c:v>
                </c:pt>
                <c:pt idx="26">
                  <c:v>12.417</c:v>
                </c:pt>
                <c:pt idx="27">
                  <c:v>12.661</c:v>
                </c:pt>
                <c:pt idx="28">
                  <c:v>12.24</c:v>
                </c:pt>
                <c:pt idx="29">
                  <c:v>12.698</c:v>
                </c:pt>
                <c:pt idx="30">
                  <c:v>12.917</c:v>
                </c:pt>
                <c:pt idx="31">
                  <c:v>13.026</c:v>
                </c:pt>
                <c:pt idx="32">
                  <c:v>12.964</c:v>
                </c:pt>
                <c:pt idx="33">
                  <c:v>13.521000000000001</c:v>
                </c:pt>
                <c:pt idx="34">
                  <c:v>13.042</c:v>
                </c:pt>
                <c:pt idx="35">
                  <c:v>13.603999999999999</c:v>
                </c:pt>
                <c:pt idx="36">
                  <c:v>13.568</c:v>
                </c:pt>
                <c:pt idx="37">
                  <c:v>13.244999999999999</c:v>
                </c:pt>
                <c:pt idx="38">
                  <c:v>13.818</c:v>
                </c:pt>
                <c:pt idx="39">
                  <c:v>14.313000000000001</c:v>
                </c:pt>
                <c:pt idx="40">
                  <c:v>14.214</c:v>
                </c:pt>
                <c:pt idx="41">
                  <c:v>14.37</c:v>
                </c:pt>
                <c:pt idx="42">
                  <c:v>14.005000000000001</c:v>
                </c:pt>
                <c:pt idx="43">
                  <c:v>14.286</c:v>
                </c:pt>
                <c:pt idx="44">
                  <c:v>14.766</c:v>
                </c:pt>
                <c:pt idx="45">
                  <c:v>15.182</c:v>
                </c:pt>
                <c:pt idx="46">
                  <c:v>15.297000000000001</c:v>
                </c:pt>
                <c:pt idx="47">
                  <c:v>15.141</c:v>
                </c:pt>
                <c:pt idx="48">
                  <c:v>15.401</c:v>
                </c:pt>
                <c:pt idx="49">
                  <c:v>15.75</c:v>
                </c:pt>
                <c:pt idx="50">
                  <c:v>15.885</c:v>
                </c:pt>
                <c:pt idx="51">
                  <c:v>15.333</c:v>
                </c:pt>
                <c:pt idx="52">
                  <c:v>15.609</c:v>
                </c:pt>
                <c:pt idx="53">
                  <c:v>15.917</c:v>
                </c:pt>
                <c:pt idx="54">
                  <c:v>15.349</c:v>
                </c:pt>
                <c:pt idx="55">
                  <c:v>15.385</c:v>
                </c:pt>
                <c:pt idx="56">
                  <c:v>15.776</c:v>
                </c:pt>
                <c:pt idx="57">
                  <c:v>15.932</c:v>
                </c:pt>
                <c:pt idx="58">
                  <c:v>16.359000000000002</c:v>
                </c:pt>
                <c:pt idx="59">
                  <c:v>16.021000000000001</c:v>
                </c:pt>
                <c:pt idx="60">
                  <c:v>16.271000000000001</c:v>
                </c:pt>
                <c:pt idx="61">
                  <c:v>16.786000000000001</c:v>
                </c:pt>
                <c:pt idx="62">
                  <c:v>16.797000000000001</c:v>
                </c:pt>
                <c:pt idx="63">
                  <c:v>17.015999999999998</c:v>
                </c:pt>
                <c:pt idx="64">
                  <c:v>16.995000000000001</c:v>
                </c:pt>
                <c:pt idx="65">
                  <c:v>16.943000000000001</c:v>
                </c:pt>
                <c:pt idx="66">
                  <c:v>16.838999999999999</c:v>
                </c:pt>
                <c:pt idx="67">
                  <c:v>16.745000000000001</c:v>
                </c:pt>
                <c:pt idx="68">
                  <c:v>17.431999999999999</c:v>
                </c:pt>
                <c:pt idx="69">
                  <c:v>17.140999999999998</c:v>
                </c:pt>
                <c:pt idx="70">
                  <c:v>17.286000000000001</c:v>
                </c:pt>
                <c:pt idx="71">
                  <c:v>16.963999999999999</c:v>
                </c:pt>
                <c:pt idx="72">
                  <c:v>17.036000000000001</c:v>
                </c:pt>
                <c:pt idx="73">
                  <c:v>17.213999999999999</c:v>
                </c:pt>
                <c:pt idx="74">
                  <c:v>17.63</c:v>
                </c:pt>
                <c:pt idx="75">
                  <c:v>17.094000000000001</c:v>
                </c:pt>
                <c:pt idx="76">
                  <c:v>17.026</c:v>
                </c:pt>
                <c:pt idx="77">
                  <c:v>16.609000000000002</c:v>
                </c:pt>
                <c:pt idx="78">
                  <c:v>16.802</c:v>
                </c:pt>
                <c:pt idx="79">
                  <c:v>16.88</c:v>
                </c:pt>
                <c:pt idx="80">
                  <c:v>17.094000000000001</c:v>
                </c:pt>
                <c:pt idx="81">
                  <c:v>17.167000000000002</c:v>
                </c:pt>
                <c:pt idx="82">
                  <c:v>16.661000000000001</c:v>
                </c:pt>
                <c:pt idx="83">
                  <c:v>16.75</c:v>
                </c:pt>
                <c:pt idx="84">
                  <c:v>16.010000000000002</c:v>
                </c:pt>
                <c:pt idx="85">
                  <c:v>16.635000000000002</c:v>
                </c:pt>
                <c:pt idx="86">
                  <c:v>16.332999999999998</c:v>
                </c:pt>
                <c:pt idx="87">
                  <c:v>16.582999999999998</c:v>
                </c:pt>
                <c:pt idx="88">
                  <c:v>15.922000000000001</c:v>
                </c:pt>
                <c:pt idx="89">
                  <c:v>15.917</c:v>
                </c:pt>
                <c:pt idx="90">
                  <c:v>16</c:v>
                </c:pt>
                <c:pt idx="91">
                  <c:v>15.568</c:v>
                </c:pt>
                <c:pt idx="92">
                  <c:v>15.744999999999999</c:v>
                </c:pt>
                <c:pt idx="93">
                  <c:v>15.547000000000001</c:v>
                </c:pt>
                <c:pt idx="94">
                  <c:v>15.214</c:v>
                </c:pt>
                <c:pt idx="95">
                  <c:v>15.76</c:v>
                </c:pt>
                <c:pt idx="96">
                  <c:v>15.792</c:v>
                </c:pt>
                <c:pt idx="97">
                  <c:v>15.422000000000001</c:v>
                </c:pt>
                <c:pt idx="98">
                  <c:v>15.734</c:v>
                </c:pt>
                <c:pt idx="99">
                  <c:v>15.901</c:v>
                </c:pt>
                <c:pt idx="100">
                  <c:v>15.24</c:v>
                </c:pt>
                <c:pt idx="101">
                  <c:v>15.323</c:v>
                </c:pt>
                <c:pt idx="102">
                  <c:v>15.672000000000001</c:v>
                </c:pt>
                <c:pt idx="103">
                  <c:v>15.422000000000001</c:v>
                </c:pt>
                <c:pt idx="104">
                  <c:v>15.786</c:v>
                </c:pt>
                <c:pt idx="105">
                  <c:v>15.818</c:v>
                </c:pt>
                <c:pt idx="106">
                  <c:v>15.505000000000001</c:v>
                </c:pt>
                <c:pt idx="107">
                  <c:v>14.786</c:v>
                </c:pt>
                <c:pt idx="108">
                  <c:v>15.484</c:v>
                </c:pt>
                <c:pt idx="109">
                  <c:v>15.901</c:v>
                </c:pt>
                <c:pt idx="110">
                  <c:v>15.797000000000001</c:v>
                </c:pt>
                <c:pt idx="111">
                  <c:v>15.536</c:v>
                </c:pt>
                <c:pt idx="112">
                  <c:v>15.244999999999999</c:v>
                </c:pt>
                <c:pt idx="113">
                  <c:v>15.792</c:v>
                </c:pt>
                <c:pt idx="114">
                  <c:v>15.443</c:v>
                </c:pt>
                <c:pt idx="115">
                  <c:v>15.615</c:v>
                </c:pt>
                <c:pt idx="116">
                  <c:v>15.646000000000001</c:v>
                </c:pt>
                <c:pt idx="117">
                  <c:v>15.781000000000001</c:v>
                </c:pt>
                <c:pt idx="118">
                  <c:v>15.682</c:v>
                </c:pt>
                <c:pt idx="119">
                  <c:v>15.563000000000001</c:v>
                </c:pt>
                <c:pt idx="120">
                  <c:v>16.646000000000001</c:v>
                </c:pt>
                <c:pt idx="121">
                  <c:v>16.219000000000001</c:v>
                </c:pt>
                <c:pt idx="122">
                  <c:v>16.765999999999998</c:v>
                </c:pt>
                <c:pt idx="123">
                  <c:v>16.901</c:v>
                </c:pt>
                <c:pt idx="124">
                  <c:v>16.974</c:v>
                </c:pt>
                <c:pt idx="125">
                  <c:v>16.922000000000001</c:v>
                </c:pt>
                <c:pt idx="126">
                  <c:v>17.896000000000001</c:v>
                </c:pt>
                <c:pt idx="127">
                  <c:v>17.63</c:v>
                </c:pt>
                <c:pt idx="128">
                  <c:v>17.526</c:v>
                </c:pt>
                <c:pt idx="129">
                  <c:v>17.786000000000001</c:v>
                </c:pt>
                <c:pt idx="130">
                  <c:v>17.422000000000001</c:v>
                </c:pt>
                <c:pt idx="131">
                  <c:v>18.073</c:v>
                </c:pt>
                <c:pt idx="132">
                  <c:v>18.302</c:v>
                </c:pt>
                <c:pt idx="133">
                  <c:v>18.099</c:v>
                </c:pt>
                <c:pt idx="134">
                  <c:v>18.765999999999998</c:v>
                </c:pt>
                <c:pt idx="135">
                  <c:v>18.792000000000002</c:v>
                </c:pt>
                <c:pt idx="136">
                  <c:v>18.411000000000001</c:v>
                </c:pt>
                <c:pt idx="137">
                  <c:v>18.687999999999999</c:v>
                </c:pt>
                <c:pt idx="138">
                  <c:v>18.75</c:v>
                </c:pt>
                <c:pt idx="139">
                  <c:v>18.719000000000001</c:v>
                </c:pt>
                <c:pt idx="140">
                  <c:v>19.213999999999999</c:v>
                </c:pt>
                <c:pt idx="141">
                  <c:v>19.401</c:v>
                </c:pt>
                <c:pt idx="142">
                  <c:v>18.88</c:v>
                </c:pt>
                <c:pt idx="143">
                  <c:v>19.172000000000001</c:v>
                </c:pt>
                <c:pt idx="144">
                  <c:v>19.193000000000001</c:v>
                </c:pt>
                <c:pt idx="145">
                  <c:v>19.734000000000002</c:v>
                </c:pt>
                <c:pt idx="146">
                  <c:v>20.353999999999999</c:v>
                </c:pt>
                <c:pt idx="147">
                  <c:v>20.526</c:v>
                </c:pt>
                <c:pt idx="148">
                  <c:v>20.469000000000001</c:v>
                </c:pt>
                <c:pt idx="149">
                  <c:v>20.963999999999999</c:v>
                </c:pt>
                <c:pt idx="150">
                  <c:v>21.702999999999999</c:v>
                </c:pt>
                <c:pt idx="151">
                  <c:v>22.51</c:v>
                </c:pt>
                <c:pt idx="152">
                  <c:v>23.698</c:v>
                </c:pt>
                <c:pt idx="153">
                  <c:v>24.431999999999999</c:v>
                </c:pt>
                <c:pt idx="154">
                  <c:v>25.609000000000002</c:v>
                </c:pt>
                <c:pt idx="155">
                  <c:v>27</c:v>
                </c:pt>
                <c:pt idx="156">
                  <c:v>27.859000000000002</c:v>
                </c:pt>
                <c:pt idx="157">
                  <c:v>27.396000000000001</c:v>
                </c:pt>
                <c:pt idx="158">
                  <c:v>27.765999999999998</c:v>
                </c:pt>
                <c:pt idx="159">
                  <c:v>26.943000000000001</c:v>
                </c:pt>
                <c:pt idx="160">
                  <c:v>27.056999999999999</c:v>
                </c:pt>
                <c:pt idx="161">
                  <c:v>26.827999999999999</c:v>
                </c:pt>
                <c:pt idx="162">
                  <c:v>26.25</c:v>
                </c:pt>
                <c:pt idx="163">
                  <c:v>24.948</c:v>
                </c:pt>
                <c:pt idx="164">
                  <c:v>25.280999999999999</c:v>
                </c:pt>
                <c:pt idx="165">
                  <c:v>24.323</c:v>
                </c:pt>
                <c:pt idx="166">
                  <c:v>25.181999999999999</c:v>
                </c:pt>
                <c:pt idx="167">
                  <c:v>24.556999999999999</c:v>
                </c:pt>
                <c:pt idx="168">
                  <c:v>23.62</c:v>
                </c:pt>
                <c:pt idx="169">
                  <c:v>23.859000000000002</c:v>
                </c:pt>
                <c:pt idx="170">
                  <c:v>23.396000000000001</c:v>
                </c:pt>
                <c:pt idx="171">
                  <c:v>22.948</c:v>
                </c:pt>
                <c:pt idx="172">
                  <c:v>22.568000000000001</c:v>
                </c:pt>
                <c:pt idx="173">
                  <c:v>22.245000000000001</c:v>
                </c:pt>
                <c:pt idx="174">
                  <c:v>23.588999999999999</c:v>
                </c:pt>
                <c:pt idx="175">
                  <c:v>23.655999999999999</c:v>
                </c:pt>
                <c:pt idx="176">
                  <c:v>22.812999999999999</c:v>
                </c:pt>
                <c:pt idx="177">
                  <c:v>22.469000000000001</c:v>
                </c:pt>
                <c:pt idx="178">
                  <c:v>23.297000000000001</c:v>
                </c:pt>
                <c:pt idx="179">
                  <c:v>23.698</c:v>
                </c:pt>
                <c:pt idx="180">
                  <c:v>23.780999999999999</c:v>
                </c:pt>
                <c:pt idx="181">
                  <c:v>23.13</c:v>
                </c:pt>
                <c:pt idx="182">
                  <c:v>24.021000000000001</c:v>
                </c:pt>
                <c:pt idx="183">
                  <c:v>24.495000000000001</c:v>
                </c:pt>
                <c:pt idx="184">
                  <c:v>24.375</c:v>
                </c:pt>
                <c:pt idx="185">
                  <c:v>24.823</c:v>
                </c:pt>
                <c:pt idx="186">
                  <c:v>24.754999999999999</c:v>
                </c:pt>
                <c:pt idx="187">
                  <c:v>25.13</c:v>
                </c:pt>
                <c:pt idx="188">
                  <c:v>25.431999999999999</c:v>
                </c:pt>
                <c:pt idx="189">
                  <c:v>26.167000000000002</c:v>
                </c:pt>
                <c:pt idx="190">
                  <c:v>26.875</c:v>
                </c:pt>
                <c:pt idx="191">
                  <c:v>26.443000000000001</c:v>
                </c:pt>
                <c:pt idx="192">
                  <c:v>26.302</c:v>
                </c:pt>
                <c:pt idx="193">
                  <c:v>27.448</c:v>
                </c:pt>
                <c:pt idx="194">
                  <c:v>26.88</c:v>
                </c:pt>
                <c:pt idx="195">
                  <c:v>27.364999999999998</c:v>
                </c:pt>
                <c:pt idx="196">
                  <c:v>27.635000000000002</c:v>
                </c:pt>
                <c:pt idx="197">
                  <c:v>28.364999999999998</c:v>
                </c:pt>
                <c:pt idx="198">
                  <c:v>28.687999999999999</c:v>
                </c:pt>
                <c:pt idx="199">
                  <c:v>28.51</c:v>
                </c:pt>
                <c:pt idx="200">
                  <c:v>29.573</c:v>
                </c:pt>
                <c:pt idx="201">
                  <c:v>29.87</c:v>
                </c:pt>
                <c:pt idx="202">
                  <c:v>31.338999999999999</c:v>
                </c:pt>
                <c:pt idx="203">
                  <c:v>32.026000000000003</c:v>
                </c:pt>
                <c:pt idx="204">
                  <c:v>31.431999999999999</c:v>
                </c:pt>
                <c:pt idx="205">
                  <c:v>33.609000000000002</c:v>
                </c:pt>
                <c:pt idx="206">
                  <c:v>34.177</c:v>
                </c:pt>
                <c:pt idx="207">
                  <c:v>35.375</c:v>
                </c:pt>
                <c:pt idx="208">
                  <c:v>37.103999999999999</c:v>
                </c:pt>
                <c:pt idx="209">
                  <c:v>37.49</c:v>
                </c:pt>
                <c:pt idx="210">
                  <c:v>39.369999999999997</c:v>
                </c:pt>
                <c:pt idx="211">
                  <c:v>41.723999999999997</c:v>
                </c:pt>
                <c:pt idx="212">
                  <c:v>42.682000000000002</c:v>
                </c:pt>
                <c:pt idx="213">
                  <c:v>44.375</c:v>
                </c:pt>
                <c:pt idx="214">
                  <c:v>46.875</c:v>
                </c:pt>
                <c:pt idx="215">
                  <c:v>47.625</c:v>
                </c:pt>
                <c:pt idx="216">
                  <c:v>49.848999999999997</c:v>
                </c:pt>
                <c:pt idx="217">
                  <c:v>51.438000000000002</c:v>
                </c:pt>
                <c:pt idx="218">
                  <c:v>51.973999999999997</c:v>
                </c:pt>
                <c:pt idx="219">
                  <c:v>53.640999999999998</c:v>
                </c:pt>
                <c:pt idx="220">
                  <c:v>53.796999999999997</c:v>
                </c:pt>
                <c:pt idx="221">
                  <c:v>55.484000000000002</c:v>
                </c:pt>
                <c:pt idx="222">
                  <c:v>55.38</c:v>
                </c:pt>
                <c:pt idx="223">
                  <c:v>55.036000000000001</c:v>
                </c:pt>
                <c:pt idx="224">
                  <c:v>55.573</c:v>
                </c:pt>
                <c:pt idx="225">
                  <c:v>55.307000000000002</c:v>
                </c:pt>
                <c:pt idx="226">
                  <c:v>54.921999999999997</c:v>
                </c:pt>
                <c:pt idx="227">
                  <c:v>54.457999999999998</c:v>
                </c:pt>
                <c:pt idx="228">
                  <c:v>52.859000000000002</c:v>
                </c:pt>
                <c:pt idx="229">
                  <c:v>52.115000000000002</c:v>
                </c:pt>
                <c:pt idx="230">
                  <c:v>51.838999999999999</c:v>
                </c:pt>
                <c:pt idx="231">
                  <c:v>51.411000000000001</c:v>
                </c:pt>
                <c:pt idx="232">
                  <c:v>52.432000000000002</c:v>
                </c:pt>
                <c:pt idx="233">
                  <c:v>51.603999999999999</c:v>
                </c:pt>
                <c:pt idx="234">
                  <c:v>51.932000000000002</c:v>
                </c:pt>
                <c:pt idx="235">
                  <c:v>52.634999999999998</c:v>
                </c:pt>
                <c:pt idx="236">
                  <c:v>54.244999999999997</c:v>
                </c:pt>
                <c:pt idx="237">
                  <c:v>54.859000000000002</c:v>
                </c:pt>
                <c:pt idx="238">
                  <c:v>57.688000000000002</c:v>
                </c:pt>
                <c:pt idx="239">
                  <c:v>63.24</c:v>
                </c:pt>
                <c:pt idx="240">
                  <c:v>65.328000000000003</c:v>
                </c:pt>
                <c:pt idx="241">
                  <c:v>70.625</c:v>
                </c:pt>
                <c:pt idx="242">
                  <c:v>75.911000000000001</c:v>
                </c:pt>
                <c:pt idx="243">
                  <c:v>80.063000000000002</c:v>
                </c:pt>
                <c:pt idx="244">
                  <c:v>86.26</c:v>
                </c:pt>
                <c:pt idx="245">
                  <c:v>91.588999999999999</c:v>
                </c:pt>
                <c:pt idx="246">
                  <c:v>94.103999999999999</c:v>
                </c:pt>
                <c:pt idx="247">
                  <c:v>96.396000000000001</c:v>
                </c:pt>
                <c:pt idx="248">
                  <c:v>96.792000000000002</c:v>
                </c:pt>
                <c:pt idx="249">
                  <c:v>94.531000000000006</c:v>
                </c:pt>
                <c:pt idx="250">
                  <c:v>91.718999999999994</c:v>
                </c:pt>
                <c:pt idx="251">
                  <c:v>86.546999999999997</c:v>
                </c:pt>
                <c:pt idx="252">
                  <c:v>79.338999999999999</c:v>
                </c:pt>
                <c:pt idx="253">
                  <c:v>76.328000000000003</c:v>
                </c:pt>
                <c:pt idx="254">
                  <c:v>71.353999999999999</c:v>
                </c:pt>
                <c:pt idx="255">
                  <c:v>66.641000000000005</c:v>
                </c:pt>
                <c:pt idx="256">
                  <c:v>63.776000000000003</c:v>
                </c:pt>
                <c:pt idx="257">
                  <c:v>62.713999999999999</c:v>
                </c:pt>
                <c:pt idx="258">
                  <c:v>60.005000000000003</c:v>
                </c:pt>
                <c:pt idx="259">
                  <c:v>57.859000000000002</c:v>
                </c:pt>
                <c:pt idx="260">
                  <c:v>58.088999999999999</c:v>
                </c:pt>
                <c:pt idx="261">
                  <c:v>58.057000000000002</c:v>
                </c:pt>
                <c:pt idx="262">
                  <c:v>56.76</c:v>
                </c:pt>
                <c:pt idx="263">
                  <c:v>56.442999999999998</c:v>
                </c:pt>
                <c:pt idx="264">
                  <c:v>56.005000000000003</c:v>
                </c:pt>
                <c:pt idx="265">
                  <c:v>56.744999999999997</c:v>
                </c:pt>
                <c:pt idx="266">
                  <c:v>56.171999999999997</c:v>
                </c:pt>
                <c:pt idx="267">
                  <c:v>56.271000000000001</c:v>
                </c:pt>
                <c:pt idx="268">
                  <c:v>55.651000000000003</c:v>
                </c:pt>
                <c:pt idx="269">
                  <c:v>56.317999999999998</c:v>
                </c:pt>
                <c:pt idx="270">
                  <c:v>56.832999999999998</c:v>
                </c:pt>
                <c:pt idx="271">
                  <c:v>55.780999999999999</c:v>
                </c:pt>
                <c:pt idx="272">
                  <c:v>57.171999999999997</c:v>
                </c:pt>
                <c:pt idx="273">
                  <c:v>56.015999999999998</c:v>
                </c:pt>
                <c:pt idx="274">
                  <c:v>57.198</c:v>
                </c:pt>
                <c:pt idx="275">
                  <c:v>56.49</c:v>
                </c:pt>
                <c:pt idx="276">
                  <c:v>57.37</c:v>
                </c:pt>
                <c:pt idx="277">
                  <c:v>56.938000000000002</c:v>
                </c:pt>
                <c:pt idx="278">
                  <c:v>57.546999999999997</c:v>
                </c:pt>
                <c:pt idx="279">
                  <c:v>57.901000000000003</c:v>
                </c:pt>
                <c:pt idx="280">
                  <c:v>58.994999999999997</c:v>
                </c:pt>
                <c:pt idx="281">
                  <c:v>58.734000000000002</c:v>
                </c:pt>
                <c:pt idx="282">
                  <c:v>60.421999999999997</c:v>
                </c:pt>
                <c:pt idx="283">
                  <c:v>61.12</c:v>
                </c:pt>
                <c:pt idx="284">
                  <c:v>62</c:v>
                </c:pt>
                <c:pt idx="285">
                  <c:v>62.957999999999998</c:v>
                </c:pt>
                <c:pt idx="286">
                  <c:v>64.858999999999995</c:v>
                </c:pt>
                <c:pt idx="287">
                  <c:v>66.031000000000006</c:v>
                </c:pt>
                <c:pt idx="288">
                  <c:v>67.911000000000001</c:v>
                </c:pt>
                <c:pt idx="289">
                  <c:v>70.483999999999995</c:v>
                </c:pt>
                <c:pt idx="290">
                  <c:v>71.921999999999997</c:v>
                </c:pt>
                <c:pt idx="291">
                  <c:v>74.692999999999998</c:v>
                </c:pt>
                <c:pt idx="292">
                  <c:v>76.088999999999999</c:v>
                </c:pt>
                <c:pt idx="293">
                  <c:v>77.224000000000004</c:v>
                </c:pt>
                <c:pt idx="294">
                  <c:v>79.677000000000007</c:v>
                </c:pt>
                <c:pt idx="295">
                  <c:v>79.953000000000003</c:v>
                </c:pt>
                <c:pt idx="296">
                  <c:v>79.697999999999993</c:v>
                </c:pt>
                <c:pt idx="297">
                  <c:v>78.891000000000005</c:v>
                </c:pt>
                <c:pt idx="298">
                  <c:v>79.021000000000001</c:v>
                </c:pt>
                <c:pt idx="299">
                  <c:v>77.885000000000005</c:v>
                </c:pt>
                <c:pt idx="300">
                  <c:v>76.713999999999999</c:v>
                </c:pt>
                <c:pt idx="301">
                  <c:v>79.239999999999995</c:v>
                </c:pt>
                <c:pt idx="302">
                  <c:v>79.453000000000003</c:v>
                </c:pt>
                <c:pt idx="303">
                  <c:v>80.233999999999995</c:v>
                </c:pt>
                <c:pt idx="304">
                  <c:v>81.953000000000003</c:v>
                </c:pt>
                <c:pt idx="305">
                  <c:v>82.26</c:v>
                </c:pt>
                <c:pt idx="306">
                  <c:v>84.38</c:v>
                </c:pt>
                <c:pt idx="307">
                  <c:v>85.364999999999995</c:v>
                </c:pt>
                <c:pt idx="308">
                  <c:v>86.75</c:v>
                </c:pt>
                <c:pt idx="309">
                  <c:v>87.313000000000002</c:v>
                </c:pt>
                <c:pt idx="310">
                  <c:v>87.688000000000002</c:v>
                </c:pt>
                <c:pt idx="311">
                  <c:v>86.396000000000001</c:v>
                </c:pt>
                <c:pt idx="312">
                  <c:v>85.146000000000001</c:v>
                </c:pt>
                <c:pt idx="313">
                  <c:v>85.108999999999995</c:v>
                </c:pt>
                <c:pt idx="314">
                  <c:v>84.438000000000002</c:v>
                </c:pt>
                <c:pt idx="315">
                  <c:v>82.953000000000003</c:v>
                </c:pt>
                <c:pt idx="316">
                  <c:v>80.775999999999996</c:v>
                </c:pt>
                <c:pt idx="317">
                  <c:v>79.728999999999999</c:v>
                </c:pt>
                <c:pt idx="318">
                  <c:v>77.239999999999995</c:v>
                </c:pt>
                <c:pt idx="319">
                  <c:v>78.457999999999998</c:v>
                </c:pt>
                <c:pt idx="320">
                  <c:v>76.271000000000001</c:v>
                </c:pt>
                <c:pt idx="321">
                  <c:v>75.578000000000003</c:v>
                </c:pt>
                <c:pt idx="322">
                  <c:v>73.832999999999998</c:v>
                </c:pt>
                <c:pt idx="323">
                  <c:v>73.358999999999995</c:v>
                </c:pt>
                <c:pt idx="324">
                  <c:v>72.745000000000005</c:v>
                </c:pt>
                <c:pt idx="325">
                  <c:v>70.682000000000002</c:v>
                </c:pt>
                <c:pt idx="326">
                  <c:v>69.62</c:v>
                </c:pt>
                <c:pt idx="327">
                  <c:v>69.417000000000002</c:v>
                </c:pt>
                <c:pt idx="328">
                  <c:v>69.453000000000003</c:v>
                </c:pt>
                <c:pt idx="329">
                  <c:v>68.036000000000001</c:v>
                </c:pt>
                <c:pt idx="330">
                  <c:v>69.328000000000003</c:v>
                </c:pt>
                <c:pt idx="331">
                  <c:v>67.385000000000005</c:v>
                </c:pt>
                <c:pt idx="332">
                  <c:v>67.572999999999993</c:v>
                </c:pt>
                <c:pt idx="333">
                  <c:v>66.593999999999994</c:v>
                </c:pt>
                <c:pt idx="334">
                  <c:v>65.838999999999999</c:v>
                </c:pt>
                <c:pt idx="335">
                  <c:v>66.906000000000006</c:v>
                </c:pt>
                <c:pt idx="336">
                  <c:v>66.296999999999997</c:v>
                </c:pt>
                <c:pt idx="337">
                  <c:v>66.588999999999999</c:v>
                </c:pt>
                <c:pt idx="338">
                  <c:v>65.766000000000005</c:v>
                </c:pt>
                <c:pt idx="339">
                  <c:v>66.625</c:v>
                </c:pt>
                <c:pt idx="340">
                  <c:v>68.004999999999995</c:v>
                </c:pt>
                <c:pt idx="341">
                  <c:v>69.608999999999995</c:v>
                </c:pt>
                <c:pt idx="342">
                  <c:v>70.625</c:v>
                </c:pt>
                <c:pt idx="343">
                  <c:v>71.832999999999998</c:v>
                </c:pt>
                <c:pt idx="344">
                  <c:v>72.447999999999993</c:v>
                </c:pt>
                <c:pt idx="345">
                  <c:v>73.463999999999999</c:v>
                </c:pt>
                <c:pt idx="346">
                  <c:v>75.343999999999994</c:v>
                </c:pt>
                <c:pt idx="347">
                  <c:v>77.052000000000007</c:v>
                </c:pt>
                <c:pt idx="348">
                  <c:v>79.072999999999993</c:v>
                </c:pt>
                <c:pt idx="349">
                  <c:v>80.849000000000004</c:v>
                </c:pt>
                <c:pt idx="350">
                  <c:v>81.213999999999999</c:v>
                </c:pt>
                <c:pt idx="351">
                  <c:v>83.343999999999994</c:v>
                </c:pt>
                <c:pt idx="352">
                  <c:v>85.442999999999998</c:v>
                </c:pt>
                <c:pt idx="353">
                  <c:v>86.947999999999993</c:v>
                </c:pt>
                <c:pt idx="354">
                  <c:v>91.103999999999999</c:v>
                </c:pt>
                <c:pt idx="355">
                  <c:v>94.51</c:v>
                </c:pt>
                <c:pt idx="356">
                  <c:v>97.677000000000007</c:v>
                </c:pt>
                <c:pt idx="357">
                  <c:v>104.568</c:v>
                </c:pt>
                <c:pt idx="358">
                  <c:v>107.98399999999999</c:v>
                </c:pt>
                <c:pt idx="359">
                  <c:v>113.047</c:v>
                </c:pt>
                <c:pt idx="360">
                  <c:v>116.38</c:v>
                </c:pt>
                <c:pt idx="361">
                  <c:v>120.089</c:v>
                </c:pt>
                <c:pt idx="362">
                  <c:v>123.86499999999999</c:v>
                </c:pt>
                <c:pt idx="363">
                  <c:v>123.557</c:v>
                </c:pt>
                <c:pt idx="364">
                  <c:v>122.167</c:v>
                </c:pt>
                <c:pt idx="365">
                  <c:v>121.333</c:v>
                </c:pt>
                <c:pt idx="366">
                  <c:v>117.86499999999999</c:v>
                </c:pt>
                <c:pt idx="367">
                  <c:v>112.464</c:v>
                </c:pt>
                <c:pt idx="368">
                  <c:v>106.917</c:v>
                </c:pt>
                <c:pt idx="369">
                  <c:v>100.901</c:v>
                </c:pt>
                <c:pt idx="370">
                  <c:v>95.838999999999999</c:v>
                </c:pt>
                <c:pt idx="371">
                  <c:v>89.974000000000004</c:v>
                </c:pt>
                <c:pt idx="372">
                  <c:v>86.468999999999994</c:v>
                </c:pt>
                <c:pt idx="373">
                  <c:v>83.052000000000007</c:v>
                </c:pt>
                <c:pt idx="374">
                  <c:v>80.021000000000001</c:v>
                </c:pt>
                <c:pt idx="375">
                  <c:v>78.141000000000005</c:v>
                </c:pt>
                <c:pt idx="376">
                  <c:v>75.807000000000002</c:v>
                </c:pt>
                <c:pt idx="377">
                  <c:v>74.608999999999995</c:v>
                </c:pt>
                <c:pt idx="378">
                  <c:v>74.635000000000005</c:v>
                </c:pt>
                <c:pt idx="379">
                  <c:v>72.207999999999998</c:v>
                </c:pt>
                <c:pt idx="380">
                  <c:v>70.417000000000002</c:v>
                </c:pt>
                <c:pt idx="381">
                  <c:v>70.724000000000004</c:v>
                </c:pt>
                <c:pt idx="382">
                  <c:v>68.885000000000005</c:v>
                </c:pt>
                <c:pt idx="383">
                  <c:v>69.457999999999998</c:v>
                </c:pt>
                <c:pt idx="384">
                  <c:v>69.302000000000007</c:v>
                </c:pt>
                <c:pt idx="385">
                  <c:v>69.832999999999998</c:v>
                </c:pt>
                <c:pt idx="386">
                  <c:v>70.62</c:v>
                </c:pt>
                <c:pt idx="387">
                  <c:v>71.197999999999993</c:v>
                </c:pt>
                <c:pt idx="388">
                  <c:v>70.938000000000002</c:v>
                </c:pt>
                <c:pt idx="389">
                  <c:v>72.838999999999999</c:v>
                </c:pt>
                <c:pt idx="390">
                  <c:v>74.463999999999999</c:v>
                </c:pt>
                <c:pt idx="391">
                  <c:v>75.063000000000002</c:v>
                </c:pt>
                <c:pt idx="392">
                  <c:v>77.661000000000001</c:v>
                </c:pt>
                <c:pt idx="393">
                  <c:v>79.567999999999998</c:v>
                </c:pt>
                <c:pt idx="394">
                  <c:v>80.474000000000004</c:v>
                </c:pt>
                <c:pt idx="395">
                  <c:v>83.707999999999998</c:v>
                </c:pt>
                <c:pt idx="396">
                  <c:v>86.245000000000005</c:v>
                </c:pt>
                <c:pt idx="397">
                  <c:v>85.495000000000005</c:v>
                </c:pt>
                <c:pt idx="398">
                  <c:v>86.427000000000007</c:v>
                </c:pt>
                <c:pt idx="399">
                  <c:v>87.786000000000001</c:v>
                </c:pt>
                <c:pt idx="400">
                  <c:v>87.578000000000003</c:v>
                </c:pt>
                <c:pt idx="401">
                  <c:v>88.052000000000007</c:v>
                </c:pt>
                <c:pt idx="402">
                  <c:v>87.228999999999999</c:v>
                </c:pt>
                <c:pt idx="403">
                  <c:v>85.947999999999993</c:v>
                </c:pt>
                <c:pt idx="404">
                  <c:v>82.817999999999998</c:v>
                </c:pt>
                <c:pt idx="405">
                  <c:v>81.239999999999995</c:v>
                </c:pt>
                <c:pt idx="406">
                  <c:v>78.332999999999998</c:v>
                </c:pt>
                <c:pt idx="407">
                  <c:v>74.713999999999999</c:v>
                </c:pt>
                <c:pt idx="408">
                  <c:v>72.396000000000001</c:v>
                </c:pt>
                <c:pt idx="409">
                  <c:v>67.692999999999998</c:v>
                </c:pt>
                <c:pt idx="410">
                  <c:v>64.968999999999994</c:v>
                </c:pt>
                <c:pt idx="411">
                  <c:v>63.103999999999999</c:v>
                </c:pt>
                <c:pt idx="412">
                  <c:v>59.026000000000003</c:v>
                </c:pt>
                <c:pt idx="413">
                  <c:v>56.698</c:v>
                </c:pt>
                <c:pt idx="414">
                  <c:v>54.728999999999999</c:v>
                </c:pt>
                <c:pt idx="415">
                  <c:v>51.542000000000002</c:v>
                </c:pt>
                <c:pt idx="416">
                  <c:v>50.567999999999998</c:v>
                </c:pt>
                <c:pt idx="417">
                  <c:v>47.698</c:v>
                </c:pt>
                <c:pt idx="418">
                  <c:v>46.563000000000002</c:v>
                </c:pt>
                <c:pt idx="419">
                  <c:v>45.963999999999999</c:v>
                </c:pt>
                <c:pt idx="420">
                  <c:v>44.63</c:v>
                </c:pt>
                <c:pt idx="421">
                  <c:v>42.37</c:v>
                </c:pt>
                <c:pt idx="422">
                  <c:v>42.219000000000001</c:v>
                </c:pt>
                <c:pt idx="423">
                  <c:v>41.973999999999997</c:v>
                </c:pt>
                <c:pt idx="424">
                  <c:v>39.932000000000002</c:v>
                </c:pt>
                <c:pt idx="425">
                  <c:v>39.582999999999998</c:v>
                </c:pt>
                <c:pt idx="426">
                  <c:v>38.228999999999999</c:v>
                </c:pt>
                <c:pt idx="427">
                  <c:v>38.161000000000001</c:v>
                </c:pt>
                <c:pt idx="428">
                  <c:v>37.776000000000003</c:v>
                </c:pt>
                <c:pt idx="429">
                  <c:v>37.030999999999999</c:v>
                </c:pt>
                <c:pt idx="430">
                  <c:v>36.76</c:v>
                </c:pt>
                <c:pt idx="431">
                  <c:v>36.177</c:v>
                </c:pt>
                <c:pt idx="432">
                  <c:v>36.098999999999997</c:v>
                </c:pt>
                <c:pt idx="433">
                  <c:v>36.046999999999997</c:v>
                </c:pt>
                <c:pt idx="434">
                  <c:v>35.728999999999999</c:v>
                </c:pt>
                <c:pt idx="435">
                  <c:v>35.188000000000002</c:v>
                </c:pt>
                <c:pt idx="436">
                  <c:v>34.515999999999998</c:v>
                </c:pt>
                <c:pt idx="437">
                  <c:v>35.25</c:v>
                </c:pt>
                <c:pt idx="438">
                  <c:v>35.369999999999997</c:v>
                </c:pt>
                <c:pt idx="439">
                  <c:v>35.103999999999999</c:v>
                </c:pt>
                <c:pt idx="440">
                  <c:v>34.125</c:v>
                </c:pt>
                <c:pt idx="441">
                  <c:v>34.515999999999998</c:v>
                </c:pt>
                <c:pt idx="442">
                  <c:v>33.598999999999997</c:v>
                </c:pt>
                <c:pt idx="443">
                  <c:v>33.515999999999998</c:v>
                </c:pt>
                <c:pt idx="444">
                  <c:v>33.469000000000001</c:v>
                </c:pt>
                <c:pt idx="445">
                  <c:v>33.307000000000002</c:v>
                </c:pt>
                <c:pt idx="446">
                  <c:v>33.682000000000002</c:v>
                </c:pt>
                <c:pt idx="447">
                  <c:v>33.177</c:v>
                </c:pt>
                <c:pt idx="448">
                  <c:v>33.063000000000002</c:v>
                </c:pt>
                <c:pt idx="449">
                  <c:v>32.76</c:v>
                </c:pt>
                <c:pt idx="450">
                  <c:v>32.01</c:v>
                </c:pt>
                <c:pt idx="451">
                  <c:v>32.802</c:v>
                </c:pt>
                <c:pt idx="452">
                  <c:v>33.557000000000002</c:v>
                </c:pt>
                <c:pt idx="453">
                  <c:v>32.005000000000003</c:v>
                </c:pt>
                <c:pt idx="454">
                  <c:v>32.067999999999998</c:v>
                </c:pt>
                <c:pt idx="455">
                  <c:v>32.213999999999999</c:v>
                </c:pt>
                <c:pt idx="456">
                  <c:v>31.978999999999999</c:v>
                </c:pt>
                <c:pt idx="457">
                  <c:v>31.094000000000001</c:v>
                </c:pt>
                <c:pt idx="458">
                  <c:v>32.01</c:v>
                </c:pt>
                <c:pt idx="459">
                  <c:v>31.937999999999999</c:v>
                </c:pt>
                <c:pt idx="460">
                  <c:v>31.375</c:v>
                </c:pt>
                <c:pt idx="461">
                  <c:v>31.667000000000002</c:v>
                </c:pt>
                <c:pt idx="462">
                  <c:v>30.911000000000001</c:v>
                </c:pt>
                <c:pt idx="463">
                  <c:v>31.806999999999999</c:v>
                </c:pt>
                <c:pt idx="464">
                  <c:v>32.103999999999999</c:v>
                </c:pt>
                <c:pt idx="465">
                  <c:v>31.385000000000002</c:v>
                </c:pt>
                <c:pt idx="466">
                  <c:v>31.431999999999999</c:v>
                </c:pt>
                <c:pt idx="467">
                  <c:v>31.49</c:v>
                </c:pt>
                <c:pt idx="468">
                  <c:v>31.969000000000001</c:v>
                </c:pt>
                <c:pt idx="469">
                  <c:v>31.931999999999999</c:v>
                </c:pt>
                <c:pt idx="470">
                  <c:v>32.155999999999999</c:v>
                </c:pt>
                <c:pt idx="471">
                  <c:v>31.885000000000002</c:v>
                </c:pt>
                <c:pt idx="472">
                  <c:v>32.192999999999998</c:v>
                </c:pt>
                <c:pt idx="473">
                  <c:v>32.328000000000003</c:v>
                </c:pt>
                <c:pt idx="474">
                  <c:v>33.276000000000003</c:v>
                </c:pt>
                <c:pt idx="475">
                  <c:v>32.969000000000001</c:v>
                </c:pt>
                <c:pt idx="476">
                  <c:v>33.286000000000001</c:v>
                </c:pt>
                <c:pt idx="477">
                  <c:v>33.744999999999997</c:v>
                </c:pt>
                <c:pt idx="478">
                  <c:v>33.348999999999997</c:v>
                </c:pt>
                <c:pt idx="479">
                  <c:v>33.063000000000002</c:v>
                </c:pt>
                <c:pt idx="480">
                  <c:v>34.505000000000003</c:v>
                </c:pt>
                <c:pt idx="481">
                  <c:v>35.052</c:v>
                </c:pt>
                <c:pt idx="482">
                  <c:v>34.453000000000003</c:v>
                </c:pt>
                <c:pt idx="483">
                  <c:v>35.046999999999997</c:v>
                </c:pt>
                <c:pt idx="484">
                  <c:v>35.063000000000002</c:v>
                </c:pt>
                <c:pt idx="485">
                  <c:v>35.125</c:v>
                </c:pt>
                <c:pt idx="486">
                  <c:v>35.030999999999999</c:v>
                </c:pt>
                <c:pt idx="487">
                  <c:v>34.994999999999997</c:v>
                </c:pt>
                <c:pt idx="488">
                  <c:v>34.01</c:v>
                </c:pt>
                <c:pt idx="489">
                  <c:v>34.390999999999998</c:v>
                </c:pt>
                <c:pt idx="490">
                  <c:v>33.609000000000002</c:v>
                </c:pt>
                <c:pt idx="491">
                  <c:v>33.25</c:v>
                </c:pt>
                <c:pt idx="492">
                  <c:v>33.24</c:v>
                </c:pt>
                <c:pt idx="493">
                  <c:v>33.063000000000002</c:v>
                </c:pt>
                <c:pt idx="494">
                  <c:v>32.99</c:v>
                </c:pt>
                <c:pt idx="495">
                  <c:v>31.885000000000002</c:v>
                </c:pt>
                <c:pt idx="496">
                  <c:v>32.677</c:v>
                </c:pt>
                <c:pt idx="497">
                  <c:v>31.635000000000002</c:v>
                </c:pt>
                <c:pt idx="498">
                  <c:v>32.073</c:v>
                </c:pt>
                <c:pt idx="499">
                  <c:v>31.823</c:v>
                </c:pt>
                <c:pt idx="500">
                  <c:v>31.802</c:v>
                </c:pt>
                <c:pt idx="501">
                  <c:v>31.974</c:v>
                </c:pt>
                <c:pt idx="502">
                  <c:v>31.577999999999999</c:v>
                </c:pt>
                <c:pt idx="503">
                  <c:v>31.651</c:v>
                </c:pt>
                <c:pt idx="504">
                  <c:v>31.478999999999999</c:v>
                </c:pt>
                <c:pt idx="505">
                  <c:v>31.911000000000001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0-1FDF-4781-9898-79905777F9EE}"/>
            </c:ext>
          </c:extLst>
        </c:ser>
        <c:ser>
          <c:idx val="1"/>
          <c:order val="1"/>
          <c:tx>
            <c:strRef>
              <c:f>XRD!$C$1</c:f>
              <c:strCache>
                <c:ptCount val="1"/>
                <c:pt idx="0">
                  <c:v>Original TPS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numRef>
              <c:f>XRD!$A$2:$A$507</c:f>
              <c:numCache>
                <c:formatCode>General</c:formatCode>
                <c:ptCount val="506"/>
                <c:pt idx="0">
                  <c:v>5.0000999999999998</c:v>
                </c:pt>
                <c:pt idx="1">
                  <c:v>5.0496999999999996</c:v>
                </c:pt>
                <c:pt idx="2">
                  <c:v>5.0991999999999997</c:v>
                </c:pt>
                <c:pt idx="3">
                  <c:v>5.1487999999999996</c:v>
                </c:pt>
                <c:pt idx="4">
                  <c:v>5.1984000000000004</c:v>
                </c:pt>
                <c:pt idx="5">
                  <c:v>5.2478999999999996</c:v>
                </c:pt>
                <c:pt idx="6">
                  <c:v>5.2975000000000003</c:v>
                </c:pt>
                <c:pt idx="7">
                  <c:v>5.3471000000000002</c:v>
                </c:pt>
                <c:pt idx="8">
                  <c:v>5.3966000000000003</c:v>
                </c:pt>
                <c:pt idx="9">
                  <c:v>5.4462000000000002</c:v>
                </c:pt>
                <c:pt idx="10">
                  <c:v>5.4957000000000003</c:v>
                </c:pt>
                <c:pt idx="11">
                  <c:v>5.5453000000000001</c:v>
                </c:pt>
                <c:pt idx="12">
                  <c:v>5.5949</c:v>
                </c:pt>
                <c:pt idx="13">
                  <c:v>5.6444000000000001</c:v>
                </c:pt>
                <c:pt idx="14">
                  <c:v>5.694</c:v>
                </c:pt>
                <c:pt idx="15">
                  <c:v>5.7435999999999998</c:v>
                </c:pt>
                <c:pt idx="16">
                  <c:v>5.7930999999999999</c:v>
                </c:pt>
                <c:pt idx="17">
                  <c:v>5.8426999999999998</c:v>
                </c:pt>
                <c:pt idx="18">
                  <c:v>5.8922999999999996</c:v>
                </c:pt>
                <c:pt idx="19">
                  <c:v>5.9417999999999997</c:v>
                </c:pt>
                <c:pt idx="20">
                  <c:v>5.9913999999999996</c:v>
                </c:pt>
                <c:pt idx="21">
                  <c:v>6.0410000000000004</c:v>
                </c:pt>
                <c:pt idx="22">
                  <c:v>6.0904999999999996</c:v>
                </c:pt>
                <c:pt idx="23">
                  <c:v>6.1401000000000003</c:v>
                </c:pt>
                <c:pt idx="24">
                  <c:v>6.1896000000000004</c:v>
                </c:pt>
                <c:pt idx="25">
                  <c:v>6.2392000000000003</c:v>
                </c:pt>
                <c:pt idx="26">
                  <c:v>6.2888000000000002</c:v>
                </c:pt>
                <c:pt idx="27">
                  <c:v>6.3383000000000003</c:v>
                </c:pt>
                <c:pt idx="28">
                  <c:v>6.3879000000000001</c:v>
                </c:pt>
                <c:pt idx="29">
                  <c:v>6.4375</c:v>
                </c:pt>
                <c:pt idx="30">
                  <c:v>6.4870000000000001</c:v>
                </c:pt>
                <c:pt idx="31">
                  <c:v>6.5366</c:v>
                </c:pt>
                <c:pt idx="32">
                  <c:v>6.5861999999999998</c:v>
                </c:pt>
                <c:pt idx="33">
                  <c:v>6.6356999999999999</c:v>
                </c:pt>
                <c:pt idx="34">
                  <c:v>6.6852999999999998</c:v>
                </c:pt>
                <c:pt idx="35">
                  <c:v>6.7348999999999997</c:v>
                </c:pt>
                <c:pt idx="36">
                  <c:v>6.7843999999999998</c:v>
                </c:pt>
                <c:pt idx="37">
                  <c:v>6.8339999999999996</c:v>
                </c:pt>
                <c:pt idx="38">
                  <c:v>6.8834999999999997</c:v>
                </c:pt>
                <c:pt idx="39">
                  <c:v>6.9330999999999996</c:v>
                </c:pt>
                <c:pt idx="40">
                  <c:v>6.9827000000000004</c:v>
                </c:pt>
                <c:pt idx="41">
                  <c:v>7.0321999999999996</c:v>
                </c:pt>
                <c:pt idx="42">
                  <c:v>7.0818000000000003</c:v>
                </c:pt>
                <c:pt idx="43">
                  <c:v>7.1314000000000002</c:v>
                </c:pt>
                <c:pt idx="44">
                  <c:v>7.1809000000000003</c:v>
                </c:pt>
                <c:pt idx="45">
                  <c:v>7.2305000000000001</c:v>
                </c:pt>
                <c:pt idx="46">
                  <c:v>7.2801</c:v>
                </c:pt>
                <c:pt idx="47">
                  <c:v>7.3296000000000001</c:v>
                </c:pt>
                <c:pt idx="48">
                  <c:v>7.3792</c:v>
                </c:pt>
                <c:pt idx="49">
                  <c:v>7.4287999999999998</c:v>
                </c:pt>
                <c:pt idx="50">
                  <c:v>7.4782999999999999</c:v>
                </c:pt>
                <c:pt idx="51">
                  <c:v>7.5278999999999998</c:v>
                </c:pt>
                <c:pt idx="52">
                  <c:v>7.5773999999999999</c:v>
                </c:pt>
                <c:pt idx="53">
                  <c:v>7.6269999999999998</c:v>
                </c:pt>
                <c:pt idx="54">
                  <c:v>7.6765999999999996</c:v>
                </c:pt>
                <c:pt idx="55">
                  <c:v>7.7260999999999997</c:v>
                </c:pt>
                <c:pt idx="56">
                  <c:v>7.7756999999999996</c:v>
                </c:pt>
                <c:pt idx="57">
                  <c:v>7.8253000000000004</c:v>
                </c:pt>
                <c:pt idx="58">
                  <c:v>7.8747999999999996</c:v>
                </c:pt>
                <c:pt idx="59">
                  <c:v>7.9244000000000003</c:v>
                </c:pt>
                <c:pt idx="60">
                  <c:v>7.9740000000000002</c:v>
                </c:pt>
                <c:pt idx="61">
                  <c:v>8.0235000000000003</c:v>
                </c:pt>
                <c:pt idx="62">
                  <c:v>8.0731000000000002</c:v>
                </c:pt>
                <c:pt idx="63">
                  <c:v>8.1227</c:v>
                </c:pt>
                <c:pt idx="64">
                  <c:v>8.1722000000000001</c:v>
                </c:pt>
                <c:pt idx="65">
                  <c:v>8.2218</c:v>
                </c:pt>
                <c:pt idx="66">
                  <c:v>8.2713000000000001</c:v>
                </c:pt>
                <c:pt idx="67">
                  <c:v>8.3209</c:v>
                </c:pt>
                <c:pt idx="68">
                  <c:v>8.3704999999999998</c:v>
                </c:pt>
                <c:pt idx="69">
                  <c:v>8.42</c:v>
                </c:pt>
                <c:pt idx="70">
                  <c:v>8.4695999999999998</c:v>
                </c:pt>
                <c:pt idx="71">
                  <c:v>8.5191999999999997</c:v>
                </c:pt>
                <c:pt idx="72">
                  <c:v>8.5686999999999998</c:v>
                </c:pt>
                <c:pt idx="73">
                  <c:v>8.6182999999999996</c:v>
                </c:pt>
                <c:pt idx="74">
                  <c:v>8.6678999999999995</c:v>
                </c:pt>
                <c:pt idx="75">
                  <c:v>8.7173999999999996</c:v>
                </c:pt>
                <c:pt idx="76">
                  <c:v>8.7669999999999995</c:v>
                </c:pt>
                <c:pt idx="77">
                  <c:v>8.8165999999999993</c:v>
                </c:pt>
                <c:pt idx="78">
                  <c:v>8.8660999999999994</c:v>
                </c:pt>
                <c:pt idx="79">
                  <c:v>8.9156999999999993</c:v>
                </c:pt>
                <c:pt idx="80">
                  <c:v>8.9651999999999994</c:v>
                </c:pt>
                <c:pt idx="81">
                  <c:v>9.0147999999999993</c:v>
                </c:pt>
                <c:pt idx="82">
                  <c:v>9.0643999999999991</c:v>
                </c:pt>
                <c:pt idx="83">
                  <c:v>9.1138999999999992</c:v>
                </c:pt>
                <c:pt idx="84">
                  <c:v>9.1635000000000009</c:v>
                </c:pt>
                <c:pt idx="85">
                  <c:v>9.2131000000000007</c:v>
                </c:pt>
                <c:pt idx="86">
                  <c:v>9.2626000000000008</c:v>
                </c:pt>
                <c:pt idx="87">
                  <c:v>9.3122000000000007</c:v>
                </c:pt>
                <c:pt idx="88">
                  <c:v>9.3618000000000006</c:v>
                </c:pt>
                <c:pt idx="89">
                  <c:v>9.4113000000000007</c:v>
                </c:pt>
                <c:pt idx="90">
                  <c:v>9.4609000000000005</c:v>
                </c:pt>
                <c:pt idx="91">
                  <c:v>9.5105000000000004</c:v>
                </c:pt>
                <c:pt idx="92">
                  <c:v>9.56</c:v>
                </c:pt>
                <c:pt idx="93">
                  <c:v>9.6096000000000004</c:v>
                </c:pt>
                <c:pt idx="94">
                  <c:v>9.6591000000000005</c:v>
                </c:pt>
                <c:pt idx="95">
                  <c:v>9.7087000000000003</c:v>
                </c:pt>
                <c:pt idx="96">
                  <c:v>9.7583000000000002</c:v>
                </c:pt>
                <c:pt idx="97">
                  <c:v>9.8078000000000003</c:v>
                </c:pt>
                <c:pt idx="98">
                  <c:v>9.8574000000000002</c:v>
                </c:pt>
                <c:pt idx="99">
                  <c:v>9.907</c:v>
                </c:pt>
                <c:pt idx="100">
                  <c:v>9.9565000000000001</c:v>
                </c:pt>
                <c:pt idx="101">
                  <c:v>10.0061</c:v>
                </c:pt>
                <c:pt idx="102">
                  <c:v>10.0557</c:v>
                </c:pt>
                <c:pt idx="103">
                  <c:v>10.1052</c:v>
                </c:pt>
                <c:pt idx="104">
                  <c:v>10.1548</c:v>
                </c:pt>
                <c:pt idx="105">
                  <c:v>10.2044</c:v>
                </c:pt>
                <c:pt idx="106">
                  <c:v>10.2539</c:v>
                </c:pt>
                <c:pt idx="107">
                  <c:v>10.3035</c:v>
                </c:pt>
                <c:pt idx="108">
                  <c:v>10.3531</c:v>
                </c:pt>
                <c:pt idx="109">
                  <c:v>10.4026</c:v>
                </c:pt>
                <c:pt idx="110">
                  <c:v>10.452199999999999</c:v>
                </c:pt>
                <c:pt idx="111">
                  <c:v>10.5017</c:v>
                </c:pt>
                <c:pt idx="112">
                  <c:v>10.551299999999999</c:v>
                </c:pt>
                <c:pt idx="113">
                  <c:v>10.600899999999999</c:v>
                </c:pt>
                <c:pt idx="114">
                  <c:v>10.650399999999999</c:v>
                </c:pt>
                <c:pt idx="115">
                  <c:v>10.7</c:v>
                </c:pt>
                <c:pt idx="116">
                  <c:v>10.749599999999999</c:v>
                </c:pt>
                <c:pt idx="117">
                  <c:v>10.799099999999999</c:v>
                </c:pt>
                <c:pt idx="118">
                  <c:v>10.848699999999999</c:v>
                </c:pt>
                <c:pt idx="119">
                  <c:v>10.898300000000001</c:v>
                </c:pt>
                <c:pt idx="120">
                  <c:v>10.947800000000001</c:v>
                </c:pt>
                <c:pt idx="121">
                  <c:v>10.997400000000001</c:v>
                </c:pt>
                <c:pt idx="122">
                  <c:v>11.047000000000001</c:v>
                </c:pt>
                <c:pt idx="123">
                  <c:v>11.096500000000001</c:v>
                </c:pt>
                <c:pt idx="124">
                  <c:v>11.146100000000001</c:v>
                </c:pt>
                <c:pt idx="125">
                  <c:v>11.195600000000001</c:v>
                </c:pt>
                <c:pt idx="126">
                  <c:v>11.245200000000001</c:v>
                </c:pt>
                <c:pt idx="127">
                  <c:v>11.2948</c:v>
                </c:pt>
                <c:pt idx="128">
                  <c:v>11.3443</c:v>
                </c:pt>
                <c:pt idx="129">
                  <c:v>11.3939</c:v>
                </c:pt>
                <c:pt idx="130">
                  <c:v>11.4435</c:v>
                </c:pt>
                <c:pt idx="131">
                  <c:v>11.493</c:v>
                </c:pt>
                <c:pt idx="132">
                  <c:v>11.5426</c:v>
                </c:pt>
                <c:pt idx="133">
                  <c:v>11.5922</c:v>
                </c:pt>
                <c:pt idx="134">
                  <c:v>11.6417</c:v>
                </c:pt>
                <c:pt idx="135">
                  <c:v>11.6913</c:v>
                </c:pt>
                <c:pt idx="136">
                  <c:v>11.7409</c:v>
                </c:pt>
                <c:pt idx="137">
                  <c:v>11.7904</c:v>
                </c:pt>
                <c:pt idx="138">
                  <c:v>11.84</c:v>
                </c:pt>
                <c:pt idx="139">
                  <c:v>11.8895</c:v>
                </c:pt>
                <c:pt idx="140">
                  <c:v>11.9391</c:v>
                </c:pt>
                <c:pt idx="141">
                  <c:v>11.9887</c:v>
                </c:pt>
                <c:pt idx="142">
                  <c:v>12.0382</c:v>
                </c:pt>
                <c:pt idx="143">
                  <c:v>12.0878</c:v>
                </c:pt>
                <c:pt idx="144">
                  <c:v>12.1374</c:v>
                </c:pt>
                <c:pt idx="145">
                  <c:v>12.1869</c:v>
                </c:pt>
                <c:pt idx="146">
                  <c:v>12.236499999999999</c:v>
                </c:pt>
                <c:pt idx="147">
                  <c:v>12.286099999999999</c:v>
                </c:pt>
                <c:pt idx="148">
                  <c:v>12.335599999999999</c:v>
                </c:pt>
                <c:pt idx="149">
                  <c:v>12.385199999999999</c:v>
                </c:pt>
                <c:pt idx="150">
                  <c:v>12.434799999999999</c:v>
                </c:pt>
                <c:pt idx="151">
                  <c:v>12.484299999999999</c:v>
                </c:pt>
                <c:pt idx="152">
                  <c:v>12.533899999999999</c:v>
                </c:pt>
                <c:pt idx="153">
                  <c:v>12.583399999999999</c:v>
                </c:pt>
                <c:pt idx="154">
                  <c:v>12.632999999999999</c:v>
                </c:pt>
                <c:pt idx="155">
                  <c:v>12.682600000000001</c:v>
                </c:pt>
                <c:pt idx="156">
                  <c:v>12.732100000000001</c:v>
                </c:pt>
                <c:pt idx="157">
                  <c:v>12.781700000000001</c:v>
                </c:pt>
                <c:pt idx="158">
                  <c:v>12.831300000000001</c:v>
                </c:pt>
                <c:pt idx="159">
                  <c:v>12.880800000000001</c:v>
                </c:pt>
                <c:pt idx="160">
                  <c:v>12.930400000000001</c:v>
                </c:pt>
                <c:pt idx="161">
                  <c:v>12.98</c:v>
                </c:pt>
                <c:pt idx="162">
                  <c:v>13.029500000000001</c:v>
                </c:pt>
                <c:pt idx="163">
                  <c:v>13.0791</c:v>
                </c:pt>
                <c:pt idx="164">
                  <c:v>13.1287</c:v>
                </c:pt>
                <c:pt idx="165">
                  <c:v>13.1782</c:v>
                </c:pt>
                <c:pt idx="166">
                  <c:v>13.2278</c:v>
                </c:pt>
                <c:pt idx="167">
                  <c:v>13.2773</c:v>
                </c:pt>
                <c:pt idx="168">
                  <c:v>13.3269</c:v>
                </c:pt>
                <c:pt idx="169">
                  <c:v>13.3765</c:v>
                </c:pt>
                <c:pt idx="170">
                  <c:v>13.426</c:v>
                </c:pt>
                <c:pt idx="171">
                  <c:v>13.4756</c:v>
                </c:pt>
                <c:pt idx="172">
                  <c:v>13.5252</c:v>
                </c:pt>
                <c:pt idx="173">
                  <c:v>13.5747</c:v>
                </c:pt>
                <c:pt idx="174">
                  <c:v>13.6243</c:v>
                </c:pt>
                <c:pt idx="175">
                  <c:v>13.6739</c:v>
                </c:pt>
                <c:pt idx="176">
                  <c:v>13.7234</c:v>
                </c:pt>
                <c:pt idx="177">
                  <c:v>13.773</c:v>
                </c:pt>
                <c:pt idx="178">
                  <c:v>13.8226</c:v>
                </c:pt>
                <c:pt idx="179">
                  <c:v>13.8721</c:v>
                </c:pt>
                <c:pt idx="180">
                  <c:v>13.9217</c:v>
                </c:pt>
                <c:pt idx="181">
                  <c:v>13.9712</c:v>
                </c:pt>
                <c:pt idx="182">
                  <c:v>14.020799999999999</c:v>
                </c:pt>
                <c:pt idx="183">
                  <c:v>14.070399999999999</c:v>
                </c:pt>
                <c:pt idx="184">
                  <c:v>14.119899999999999</c:v>
                </c:pt>
                <c:pt idx="185">
                  <c:v>14.169499999999999</c:v>
                </c:pt>
                <c:pt idx="186">
                  <c:v>14.219099999999999</c:v>
                </c:pt>
                <c:pt idx="187">
                  <c:v>14.268599999999999</c:v>
                </c:pt>
                <c:pt idx="188">
                  <c:v>14.318199999999999</c:v>
                </c:pt>
                <c:pt idx="189">
                  <c:v>14.367800000000001</c:v>
                </c:pt>
                <c:pt idx="190">
                  <c:v>14.417299999999999</c:v>
                </c:pt>
                <c:pt idx="191">
                  <c:v>14.466900000000001</c:v>
                </c:pt>
                <c:pt idx="192">
                  <c:v>14.516500000000001</c:v>
                </c:pt>
                <c:pt idx="193">
                  <c:v>14.566000000000001</c:v>
                </c:pt>
                <c:pt idx="194">
                  <c:v>14.615600000000001</c:v>
                </c:pt>
                <c:pt idx="195">
                  <c:v>14.665100000000001</c:v>
                </c:pt>
                <c:pt idx="196">
                  <c:v>14.714700000000001</c:v>
                </c:pt>
                <c:pt idx="197">
                  <c:v>14.7643</c:v>
                </c:pt>
                <c:pt idx="198">
                  <c:v>14.813800000000001</c:v>
                </c:pt>
                <c:pt idx="199">
                  <c:v>14.8634</c:v>
                </c:pt>
                <c:pt idx="200">
                  <c:v>14.913</c:v>
                </c:pt>
                <c:pt idx="201">
                  <c:v>14.9625</c:v>
                </c:pt>
                <c:pt idx="202">
                  <c:v>15.0121</c:v>
                </c:pt>
                <c:pt idx="203">
                  <c:v>15.0617</c:v>
                </c:pt>
                <c:pt idx="204">
                  <c:v>15.1112</c:v>
                </c:pt>
                <c:pt idx="205">
                  <c:v>15.1608</c:v>
                </c:pt>
                <c:pt idx="206">
                  <c:v>15.2104</c:v>
                </c:pt>
                <c:pt idx="207">
                  <c:v>15.2599</c:v>
                </c:pt>
                <c:pt idx="208">
                  <c:v>15.3095</c:v>
                </c:pt>
                <c:pt idx="209">
                  <c:v>15.3591</c:v>
                </c:pt>
                <c:pt idx="210">
                  <c:v>15.4086</c:v>
                </c:pt>
                <c:pt idx="211">
                  <c:v>15.4582</c:v>
                </c:pt>
                <c:pt idx="212">
                  <c:v>15.5077</c:v>
                </c:pt>
                <c:pt idx="213">
                  <c:v>15.5573</c:v>
                </c:pt>
                <c:pt idx="214">
                  <c:v>15.6069</c:v>
                </c:pt>
                <c:pt idx="215">
                  <c:v>15.6564</c:v>
                </c:pt>
                <c:pt idx="216">
                  <c:v>15.706</c:v>
                </c:pt>
                <c:pt idx="217">
                  <c:v>15.755599999999999</c:v>
                </c:pt>
                <c:pt idx="218">
                  <c:v>15.805099999999999</c:v>
                </c:pt>
                <c:pt idx="219">
                  <c:v>15.854699999999999</c:v>
                </c:pt>
                <c:pt idx="220">
                  <c:v>15.904299999999999</c:v>
                </c:pt>
                <c:pt idx="221">
                  <c:v>15.953799999999999</c:v>
                </c:pt>
                <c:pt idx="222">
                  <c:v>16.003399999999999</c:v>
                </c:pt>
                <c:pt idx="223">
                  <c:v>16.053000000000001</c:v>
                </c:pt>
                <c:pt idx="224">
                  <c:v>16.102499999999999</c:v>
                </c:pt>
                <c:pt idx="225">
                  <c:v>16.152100000000001</c:v>
                </c:pt>
                <c:pt idx="226">
                  <c:v>16.201599999999999</c:v>
                </c:pt>
                <c:pt idx="227">
                  <c:v>16.251200000000001</c:v>
                </c:pt>
                <c:pt idx="228">
                  <c:v>16.300799999999999</c:v>
                </c:pt>
                <c:pt idx="229">
                  <c:v>16.350300000000001</c:v>
                </c:pt>
                <c:pt idx="230">
                  <c:v>16.399899999999999</c:v>
                </c:pt>
                <c:pt idx="231">
                  <c:v>16.4495</c:v>
                </c:pt>
                <c:pt idx="232">
                  <c:v>16.498999999999999</c:v>
                </c:pt>
                <c:pt idx="233">
                  <c:v>16.5486</c:v>
                </c:pt>
                <c:pt idx="234">
                  <c:v>16.598199999999999</c:v>
                </c:pt>
                <c:pt idx="235">
                  <c:v>16.6477</c:v>
                </c:pt>
                <c:pt idx="236">
                  <c:v>16.697299999999998</c:v>
                </c:pt>
                <c:pt idx="237">
                  <c:v>16.7469</c:v>
                </c:pt>
                <c:pt idx="238">
                  <c:v>16.796399999999998</c:v>
                </c:pt>
                <c:pt idx="239">
                  <c:v>16.846</c:v>
                </c:pt>
                <c:pt idx="240">
                  <c:v>16.895499999999998</c:v>
                </c:pt>
                <c:pt idx="241">
                  <c:v>16.9451</c:v>
                </c:pt>
                <c:pt idx="242">
                  <c:v>16.994700000000002</c:v>
                </c:pt>
                <c:pt idx="243">
                  <c:v>17.0442</c:v>
                </c:pt>
                <c:pt idx="244">
                  <c:v>17.093800000000002</c:v>
                </c:pt>
                <c:pt idx="245">
                  <c:v>17.1434</c:v>
                </c:pt>
                <c:pt idx="246">
                  <c:v>17.192900000000002</c:v>
                </c:pt>
                <c:pt idx="247">
                  <c:v>17.2425</c:v>
                </c:pt>
                <c:pt idx="248">
                  <c:v>17.292100000000001</c:v>
                </c:pt>
                <c:pt idx="249">
                  <c:v>17.3416</c:v>
                </c:pt>
                <c:pt idx="250">
                  <c:v>17.391200000000001</c:v>
                </c:pt>
                <c:pt idx="251">
                  <c:v>17.440799999999999</c:v>
                </c:pt>
                <c:pt idx="252">
                  <c:v>17.490300000000001</c:v>
                </c:pt>
                <c:pt idx="253">
                  <c:v>17.539899999999999</c:v>
                </c:pt>
                <c:pt idx="254">
                  <c:v>17.589400000000001</c:v>
                </c:pt>
                <c:pt idx="255">
                  <c:v>17.638999999999999</c:v>
                </c:pt>
                <c:pt idx="256">
                  <c:v>17.688600000000001</c:v>
                </c:pt>
                <c:pt idx="257">
                  <c:v>17.738099999999999</c:v>
                </c:pt>
                <c:pt idx="258">
                  <c:v>17.787700000000001</c:v>
                </c:pt>
                <c:pt idx="259">
                  <c:v>17.837299999999999</c:v>
                </c:pt>
                <c:pt idx="260">
                  <c:v>17.886800000000001</c:v>
                </c:pt>
                <c:pt idx="261">
                  <c:v>17.936399999999999</c:v>
                </c:pt>
                <c:pt idx="262">
                  <c:v>17.986000000000001</c:v>
                </c:pt>
                <c:pt idx="263">
                  <c:v>18.035499999999999</c:v>
                </c:pt>
                <c:pt idx="264">
                  <c:v>18.085100000000001</c:v>
                </c:pt>
                <c:pt idx="265">
                  <c:v>18.134699999999999</c:v>
                </c:pt>
                <c:pt idx="266">
                  <c:v>18.184200000000001</c:v>
                </c:pt>
                <c:pt idx="267">
                  <c:v>18.233799999999999</c:v>
                </c:pt>
                <c:pt idx="268">
                  <c:v>18.283300000000001</c:v>
                </c:pt>
                <c:pt idx="269">
                  <c:v>18.332899999999999</c:v>
                </c:pt>
                <c:pt idx="270">
                  <c:v>18.3825</c:v>
                </c:pt>
                <c:pt idx="271">
                  <c:v>18.431999999999999</c:v>
                </c:pt>
                <c:pt idx="272">
                  <c:v>18.4816</c:v>
                </c:pt>
                <c:pt idx="273">
                  <c:v>18.531199999999998</c:v>
                </c:pt>
                <c:pt idx="274">
                  <c:v>18.5807</c:v>
                </c:pt>
                <c:pt idx="275">
                  <c:v>18.630299999999998</c:v>
                </c:pt>
                <c:pt idx="276">
                  <c:v>18.6799</c:v>
                </c:pt>
                <c:pt idx="277">
                  <c:v>18.729399999999998</c:v>
                </c:pt>
                <c:pt idx="278">
                  <c:v>18.779</c:v>
                </c:pt>
                <c:pt idx="279">
                  <c:v>18.828600000000002</c:v>
                </c:pt>
                <c:pt idx="280">
                  <c:v>18.8781</c:v>
                </c:pt>
                <c:pt idx="281">
                  <c:v>18.927700000000002</c:v>
                </c:pt>
                <c:pt idx="282">
                  <c:v>18.9772</c:v>
                </c:pt>
                <c:pt idx="283">
                  <c:v>19.026800000000001</c:v>
                </c:pt>
                <c:pt idx="284">
                  <c:v>19.0764</c:v>
                </c:pt>
                <c:pt idx="285">
                  <c:v>19.125900000000001</c:v>
                </c:pt>
                <c:pt idx="286">
                  <c:v>19.1755</c:v>
                </c:pt>
                <c:pt idx="287">
                  <c:v>19.225100000000001</c:v>
                </c:pt>
                <c:pt idx="288">
                  <c:v>19.2746</c:v>
                </c:pt>
                <c:pt idx="289">
                  <c:v>19.324200000000001</c:v>
                </c:pt>
                <c:pt idx="290">
                  <c:v>19.373799999999999</c:v>
                </c:pt>
                <c:pt idx="291">
                  <c:v>19.423300000000001</c:v>
                </c:pt>
                <c:pt idx="292">
                  <c:v>19.472899999999999</c:v>
                </c:pt>
                <c:pt idx="293">
                  <c:v>19.522500000000001</c:v>
                </c:pt>
                <c:pt idx="294">
                  <c:v>19.571999999999999</c:v>
                </c:pt>
                <c:pt idx="295">
                  <c:v>19.621600000000001</c:v>
                </c:pt>
                <c:pt idx="296">
                  <c:v>19.671199999999999</c:v>
                </c:pt>
                <c:pt idx="297">
                  <c:v>19.720700000000001</c:v>
                </c:pt>
                <c:pt idx="298">
                  <c:v>19.770299999999999</c:v>
                </c:pt>
                <c:pt idx="299">
                  <c:v>19.819800000000001</c:v>
                </c:pt>
                <c:pt idx="300">
                  <c:v>19.869399999999999</c:v>
                </c:pt>
                <c:pt idx="301">
                  <c:v>19.919</c:v>
                </c:pt>
                <c:pt idx="302">
                  <c:v>19.968499999999999</c:v>
                </c:pt>
                <c:pt idx="303">
                  <c:v>20.0181</c:v>
                </c:pt>
                <c:pt idx="304">
                  <c:v>20.067699999999999</c:v>
                </c:pt>
                <c:pt idx="305">
                  <c:v>20.1172</c:v>
                </c:pt>
                <c:pt idx="306">
                  <c:v>20.166799999999999</c:v>
                </c:pt>
                <c:pt idx="307">
                  <c:v>20.2164</c:v>
                </c:pt>
                <c:pt idx="308">
                  <c:v>20.265899999999998</c:v>
                </c:pt>
                <c:pt idx="309">
                  <c:v>20.3155</c:v>
                </c:pt>
                <c:pt idx="310">
                  <c:v>20.365100000000002</c:v>
                </c:pt>
                <c:pt idx="311">
                  <c:v>20.4146</c:v>
                </c:pt>
                <c:pt idx="312">
                  <c:v>20.464200000000002</c:v>
                </c:pt>
                <c:pt idx="313">
                  <c:v>20.5137</c:v>
                </c:pt>
                <c:pt idx="314">
                  <c:v>20.563300000000002</c:v>
                </c:pt>
                <c:pt idx="315">
                  <c:v>20.6129</c:v>
                </c:pt>
                <c:pt idx="316">
                  <c:v>20.662400000000002</c:v>
                </c:pt>
                <c:pt idx="317">
                  <c:v>20.712</c:v>
                </c:pt>
                <c:pt idx="318">
                  <c:v>20.761600000000001</c:v>
                </c:pt>
                <c:pt idx="319">
                  <c:v>20.8111</c:v>
                </c:pt>
                <c:pt idx="320">
                  <c:v>20.860700000000001</c:v>
                </c:pt>
                <c:pt idx="321">
                  <c:v>20.910299999999999</c:v>
                </c:pt>
                <c:pt idx="322">
                  <c:v>20.959800000000001</c:v>
                </c:pt>
                <c:pt idx="323">
                  <c:v>21.009399999999999</c:v>
                </c:pt>
                <c:pt idx="324">
                  <c:v>21.059000000000001</c:v>
                </c:pt>
                <c:pt idx="325">
                  <c:v>21.108499999999999</c:v>
                </c:pt>
                <c:pt idx="326">
                  <c:v>21.158100000000001</c:v>
                </c:pt>
                <c:pt idx="327">
                  <c:v>21.207599999999999</c:v>
                </c:pt>
                <c:pt idx="328">
                  <c:v>21.257200000000001</c:v>
                </c:pt>
                <c:pt idx="329">
                  <c:v>21.306799999999999</c:v>
                </c:pt>
                <c:pt idx="330">
                  <c:v>21.356300000000001</c:v>
                </c:pt>
                <c:pt idx="331">
                  <c:v>21.405899999999999</c:v>
                </c:pt>
                <c:pt idx="332">
                  <c:v>21.455500000000001</c:v>
                </c:pt>
                <c:pt idx="333">
                  <c:v>21.504999999999999</c:v>
                </c:pt>
                <c:pt idx="334">
                  <c:v>21.554600000000001</c:v>
                </c:pt>
                <c:pt idx="335">
                  <c:v>21.604199999999999</c:v>
                </c:pt>
                <c:pt idx="336">
                  <c:v>21.653700000000001</c:v>
                </c:pt>
                <c:pt idx="337">
                  <c:v>21.703299999999999</c:v>
                </c:pt>
                <c:pt idx="338">
                  <c:v>21.7529</c:v>
                </c:pt>
                <c:pt idx="339">
                  <c:v>21.802399999999999</c:v>
                </c:pt>
                <c:pt idx="340">
                  <c:v>21.852</c:v>
                </c:pt>
                <c:pt idx="341">
                  <c:v>21.901499999999999</c:v>
                </c:pt>
                <c:pt idx="342">
                  <c:v>21.9511</c:v>
                </c:pt>
                <c:pt idx="343">
                  <c:v>22.000699999999998</c:v>
                </c:pt>
                <c:pt idx="344">
                  <c:v>22.0502</c:v>
                </c:pt>
                <c:pt idx="345">
                  <c:v>22.099799999999998</c:v>
                </c:pt>
                <c:pt idx="346">
                  <c:v>22.1494</c:v>
                </c:pt>
                <c:pt idx="347">
                  <c:v>22.198899999999998</c:v>
                </c:pt>
                <c:pt idx="348">
                  <c:v>22.2485</c:v>
                </c:pt>
                <c:pt idx="349">
                  <c:v>22.298100000000002</c:v>
                </c:pt>
                <c:pt idx="350">
                  <c:v>22.3476</c:v>
                </c:pt>
                <c:pt idx="351">
                  <c:v>22.397200000000002</c:v>
                </c:pt>
                <c:pt idx="352">
                  <c:v>22.4468</c:v>
                </c:pt>
                <c:pt idx="353">
                  <c:v>22.496300000000002</c:v>
                </c:pt>
                <c:pt idx="354">
                  <c:v>22.5459</c:v>
                </c:pt>
                <c:pt idx="355">
                  <c:v>22.595400000000001</c:v>
                </c:pt>
                <c:pt idx="356">
                  <c:v>22.645</c:v>
                </c:pt>
                <c:pt idx="357">
                  <c:v>22.694600000000001</c:v>
                </c:pt>
                <c:pt idx="358">
                  <c:v>22.7441</c:v>
                </c:pt>
                <c:pt idx="359">
                  <c:v>22.793700000000001</c:v>
                </c:pt>
                <c:pt idx="360">
                  <c:v>22.843299999999999</c:v>
                </c:pt>
                <c:pt idx="361">
                  <c:v>22.892800000000001</c:v>
                </c:pt>
                <c:pt idx="362">
                  <c:v>22.942399999999999</c:v>
                </c:pt>
                <c:pt idx="363">
                  <c:v>22.992000000000001</c:v>
                </c:pt>
                <c:pt idx="364">
                  <c:v>23.041499999999999</c:v>
                </c:pt>
                <c:pt idx="365">
                  <c:v>23.091100000000001</c:v>
                </c:pt>
                <c:pt idx="366">
                  <c:v>23.140699999999999</c:v>
                </c:pt>
                <c:pt idx="367">
                  <c:v>23.190200000000001</c:v>
                </c:pt>
                <c:pt idx="368">
                  <c:v>23.239799999999999</c:v>
                </c:pt>
                <c:pt idx="369">
                  <c:v>23.289300000000001</c:v>
                </c:pt>
                <c:pt idx="370">
                  <c:v>23.338899999999999</c:v>
                </c:pt>
                <c:pt idx="371">
                  <c:v>23.388500000000001</c:v>
                </c:pt>
                <c:pt idx="372">
                  <c:v>23.437999999999999</c:v>
                </c:pt>
                <c:pt idx="373">
                  <c:v>23.4876</c:v>
                </c:pt>
                <c:pt idx="374">
                  <c:v>23.537199999999999</c:v>
                </c:pt>
                <c:pt idx="375">
                  <c:v>23.5867</c:v>
                </c:pt>
                <c:pt idx="376">
                  <c:v>23.636299999999999</c:v>
                </c:pt>
                <c:pt idx="377">
                  <c:v>23.6859</c:v>
                </c:pt>
                <c:pt idx="378">
                  <c:v>23.735399999999998</c:v>
                </c:pt>
                <c:pt idx="379">
                  <c:v>23.785</c:v>
                </c:pt>
                <c:pt idx="380">
                  <c:v>23.834599999999998</c:v>
                </c:pt>
                <c:pt idx="381">
                  <c:v>23.8841</c:v>
                </c:pt>
                <c:pt idx="382">
                  <c:v>23.933700000000002</c:v>
                </c:pt>
                <c:pt idx="383">
                  <c:v>23.9832</c:v>
                </c:pt>
                <c:pt idx="384">
                  <c:v>24.032800000000002</c:v>
                </c:pt>
                <c:pt idx="385">
                  <c:v>24.0824</c:v>
                </c:pt>
                <c:pt idx="386">
                  <c:v>24.131900000000002</c:v>
                </c:pt>
                <c:pt idx="387">
                  <c:v>24.1815</c:v>
                </c:pt>
                <c:pt idx="388">
                  <c:v>24.231100000000001</c:v>
                </c:pt>
                <c:pt idx="389">
                  <c:v>24.2806</c:v>
                </c:pt>
                <c:pt idx="390">
                  <c:v>24.330200000000001</c:v>
                </c:pt>
                <c:pt idx="391">
                  <c:v>24.379799999999999</c:v>
                </c:pt>
                <c:pt idx="392">
                  <c:v>24.429300000000001</c:v>
                </c:pt>
                <c:pt idx="393">
                  <c:v>24.478899999999999</c:v>
                </c:pt>
                <c:pt idx="394">
                  <c:v>24.528500000000001</c:v>
                </c:pt>
                <c:pt idx="395">
                  <c:v>24.577999999999999</c:v>
                </c:pt>
                <c:pt idx="396">
                  <c:v>24.627600000000001</c:v>
                </c:pt>
                <c:pt idx="397">
                  <c:v>24.677199999999999</c:v>
                </c:pt>
                <c:pt idx="398">
                  <c:v>24.726700000000001</c:v>
                </c:pt>
                <c:pt idx="399">
                  <c:v>24.776299999999999</c:v>
                </c:pt>
                <c:pt idx="400">
                  <c:v>24.825800000000001</c:v>
                </c:pt>
                <c:pt idx="401">
                  <c:v>24.875399999999999</c:v>
                </c:pt>
                <c:pt idx="402">
                  <c:v>24.925000000000001</c:v>
                </c:pt>
                <c:pt idx="403">
                  <c:v>24.974499999999999</c:v>
                </c:pt>
                <c:pt idx="404">
                  <c:v>25.024100000000001</c:v>
                </c:pt>
                <c:pt idx="405">
                  <c:v>25.073699999999999</c:v>
                </c:pt>
                <c:pt idx="406">
                  <c:v>25.123200000000001</c:v>
                </c:pt>
                <c:pt idx="407">
                  <c:v>25.172799999999999</c:v>
                </c:pt>
                <c:pt idx="408">
                  <c:v>25.2224</c:v>
                </c:pt>
                <c:pt idx="409">
                  <c:v>25.271899999999999</c:v>
                </c:pt>
                <c:pt idx="410">
                  <c:v>25.3215</c:v>
                </c:pt>
                <c:pt idx="411">
                  <c:v>25.371099999999998</c:v>
                </c:pt>
                <c:pt idx="412">
                  <c:v>25.4206</c:v>
                </c:pt>
                <c:pt idx="413">
                  <c:v>25.470199999999998</c:v>
                </c:pt>
                <c:pt idx="414">
                  <c:v>25.5197</c:v>
                </c:pt>
                <c:pt idx="415">
                  <c:v>25.569299999999998</c:v>
                </c:pt>
                <c:pt idx="416">
                  <c:v>25.6189</c:v>
                </c:pt>
                <c:pt idx="417">
                  <c:v>25.668399999999998</c:v>
                </c:pt>
                <c:pt idx="418">
                  <c:v>25.718</c:v>
                </c:pt>
                <c:pt idx="419">
                  <c:v>25.767600000000002</c:v>
                </c:pt>
                <c:pt idx="420">
                  <c:v>25.8171</c:v>
                </c:pt>
                <c:pt idx="421">
                  <c:v>25.866700000000002</c:v>
                </c:pt>
                <c:pt idx="422">
                  <c:v>25.9163</c:v>
                </c:pt>
                <c:pt idx="423">
                  <c:v>25.965800000000002</c:v>
                </c:pt>
                <c:pt idx="424">
                  <c:v>26.0154</c:v>
                </c:pt>
                <c:pt idx="425">
                  <c:v>26.065000000000001</c:v>
                </c:pt>
                <c:pt idx="426">
                  <c:v>26.1145</c:v>
                </c:pt>
                <c:pt idx="427">
                  <c:v>26.164100000000001</c:v>
                </c:pt>
                <c:pt idx="428">
                  <c:v>26.2136</c:v>
                </c:pt>
                <c:pt idx="429">
                  <c:v>26.263200000000001</c:v>
                </c:pt>
                <c:pt idx="430">
                  <c:v>26.312799999999999</c:v>
                </c:pt>
                <c:pt idx="431">
                  <c:v>26.362300000000001</c:v>
                </c:pt>
                <c:pt idx="432">
                  <c:v>26.411899999999999</c:v>
                </c:pt>
                <c:pt idx="433">
                  <c:v>26.461500000000001</c:v>
                </c:pt>
                <c:pt idx="434">
                  <c:v>26.510999999999999</c:v>
                </c:pt>
                <c:pt idx="435">
                  <c:v>26.560600000000001</c:v>
                </c:pt>
                <c:pt idx="436">
                  <c:v>26.610199999999999</c:v>
                </c:pt>
                <c:pt idx="437">
                  <c:v>26.659700000000001</c:v>
                </c:pt>
                <c:pt idx="438">
                  <c:v>26.709299999999999</c:v>
                </c:pt>
                <c:pt idx="439">
                  <c:v>26.758900000000001</c:v>
                </c:pt>
                <c:pt idx="440">
                  <c:v>26.808399999999999</c:v>
                </c:pt>
                <c:pt idx="441">
                  <c:v>26.858000000000001</c:v>
                </c:pt>
                <c:pt idx="442">
                  <c:v>26.907499999999999</c:v>
                </c:pt>
                <c:pt idx="443">
                  <c:v>26.957100000000001</c:v>
                </c:pt>
                <c:pt idx="444">
                  <c:v>27.006699999999999</c:v>
                </c:pt>
                <c:pt idx="445">
                  <c:v>27.0562</c:v>
                </c:pt>
                <c:pt idx="446">
                  <c:v>27.105799999999999</c:v>
                </c:pt>
                <c:pt idx="447">
                  <c:v>27.1554</c:v>
                </c:pt>
                <c:pt idx="448">
                  <c:v>27.204899999999999</c:v>
                </c:pt>
                <c:pt idx="449">
                  <c:v>27.2545</c:v>
                </c:pt>
                <c:pt idx="450">
                  <c:v>27.304099999999998</c:v>
                </c:pt>
                <c:pt idx="451">
                  <c:v>27.3536</c:v>
                </c:pt>
                <c:pt idx="452">
                  <c:v>27.403199999999998</c:v>
                </c:pt>
                <c:pt idx="453">
                  <c:v>27.4528</c:v>
                </c:pt>
                <c:pt idx="454">
                  <c:v>27.502300000000002</c:v>
                </c:pt>
                <c:pt idx="455">
                  <c:v>27.5519</c:v>
                </c:pt>
                <c:pt idx="456">
                  <c:v>27.601400000000002</c:v>
                </c:pt>
                <c:pt idx="457">
                  <c:v>27.651</c:v>
                </c:pt>
                <c:pt idx="458">
                  <c:v>27.700600000000001</c:v>
                </c:pt>
                <c:pt idx="459">
                  <c:v>27.7501</c:v>
                </c:pt>
                <c:pt idx="460">
                  <c:v>27.799700000000001</c:v>
                </c:pt>
                <c:pt idx="461">
                  <c:v>27.849299999999999</c:v>
                </c:pt>
                <c:pt idx="462">
                  <c:v>27.898800000000001</c:v>
                </c:pt>
                <c:pt idx="463">
                  <c:v>27.948399999999999</c:v>
                </c:pt>
                <c:pt idx="464">
                  <c:v>27.998000000000001</c:v>
                </c:pt>
                <c:pt idx="465">
                  <c:v>28.047499999999999</c:v>
                </c:pt>
                <c:pt idx="466">
                  <c:v>28.097100000000001</c:v>
                </c:pt>
                <c:pt idx="467">
                  <c:v>28.146699999999999</c:v>
                </c:pt>
                <c:pt idx="468">
                  <c:v>28.196200000000001</c:v>
                </c:pt>
                <c:pt idx="469">
                  <c:v>28.245799999999999</c:v>
                </c:pt>
                <c:pt idx="470">
                  <c:v>28.295300000000001</c:v>
                </c:pt>
                <c:pt idx="471">
                  <c:v>28.344899999999999</c:v>
                </c:pt>
                <c:pt idx="472">
                  <c:v>28.394500000000001</c:v>
                </c:pt>
                <c:pt idx="473">
                  <c:v>28.443999999999999</c:v>
                </c:pt>
                <c:pt idx="474">
                  <c:v>28.493600000000001</c:v>
                </c:pt>
                <c:pt idx="475">
                  <c:v>28.543199999999999</c:v>
                </c:pt>
                <c:pt idx="476">
                  <c:v>28.592700000000001</c:v>
                </c:pt>
                <c:pt idx="477">
                  <c:v>28.642299999999999</c:v>
                </c:pt>
                <c:pt idx="478">
                  <c:v>28.6919</c:v>
                </c:pt>
                <c:pt idx="479">
                  <c:v>28.741399999999999</c:v>
                </c:pt>
                <c:pt idx="480">
                  <c:v>28.791</c:v>
                </c:pt>
                <c:pt idx="481">
                  <c:v>28.840599999999998</c:v>
                </c:pt>
                <c:pt idx="482">
                  <c:v>28.8901</c:v>
                </c:pt>
                <c:pt idx="483">
                  <c:v>28.939699999999998</c:v>
                </c:pt>
                <c:pt idx="484">
                  <c:v>28.9892</c:v>
                </c:pt>
                <c:pt idx="485">
                  <c:v>29.038799999999998</c:v>
                </c:pt>
                <c:pt idx="486">
                  <c:v>29.0884</c:v>
                </c:pt>
                <c:pt idx="487">
                  <c:v>29.137899999999998</c:v>
                </c:pt>
                <c:pt idx="488">
                  <c:v>29.1875</c:v>
                </c:pt>
                <c:pt idx="489">
                  <c:v>29.237100000000002</c:v>
                </c:pt>
                <c:pt idx="490">
                  <c:v>29.2866</c:v>
                </c:pt>
                <c:pt idx="491">
                  <c:v>29.336200000000002</c:v>
                </c:pt>
                <c:pt idx="492">
                  <c:v>29.3858</c:v>
                </c:pt>
                <c:pt idx="493">
                  <c:v>29.435300000000002</c:v>
                </c:pt>
                <c:pt idx="494">
                  <c:v>29.4849</c:v>
                </c:pt>
                <c:pt idx="495">
                  <c:v>29.534500000000001</c:v>
                </c:pt>
                <c:pt idx="496">
                  <c:v>29.584</c:v>
                </c:pt>
                <c:pt idx="497">
                  <c:v>29.633600000000001</c:v>
                </c:pt>
                <c:pt idx="498">
                  <c:v>29.683199999999999</c:v>
                </c:pt>
                <c:pt idx="499">
                  <c:v>29.732700000000001</c:v>
                </c:pt>
                <c:pt idx="500">
                  <c:v>29.782299999999999</c:v>
                </c:pt>
                <c:pt idx="501">
                  <c:v>29.831800000000001</c:v>
                </c:pt>
                <c:pt idx="502">
                  <c:v>29.881399999999999</c:v>
                </c:pt>
                <c:pt idx="503">
                  <c:v>29.931000000000001</c:v>
                </c:pt>
                <c:pt idx="504">
                  <c:v>29.980499999999999</c:v>
                </c:pt>
                <c:pt idx="505">
                  <c:v>30.030100000000001</c:v>
                </c:pt>
              </c:numCache>
            </c:numRef>
          </c:cat>
          <c:val>
            <c:numRef>
              <c:f>XRD!$C$2:$C$507</c:f>
              <c:numCache>
                <c:formatCode>General</c:formatCode>
                <c:ptCount val="506"/>
                <c:pt idx="0">
                  <c:v>5.5469999999999997</c:v>
                </c:pt>
                <c:pt idx="1">
                  <c:v>5.5810000000000004</c:v>
                </c:pt>
                <c:pt idx="2">
                  <c:v>5.4489999999999998</c:v>
                </c:pt>
                <c:pt idx="3">
                  <c:v>5.6959999999999997</c:v>
                </c:pt>
                <c:pt idx="4">
                  <c:v>5.5439999999999996</c:v>
                </c:pt>
                <c:pt idx="5">
                  <c:v>5.6550000000000002</c:v>
                </c:pt>
                <c:pt idx="6">
                  <c:v>5.7039999999999997</c:v>
                </c:pt>
                <c:pt idx="7">
                  <c:v>5.8</c:v>
                </c:pt>
                <c:pt idx="8">
                  <c:v>5.7569999999999997</c:v>
                </c:pt>
                <c:pt idx="9">
                  <c:v>5.875</c:v>
                </c:pt>
                <c:pt idx="10">
                  <c:v>5.8819999999999997</c:v>
                </c:pt>
                <c:pt idx="11">
                  <c:v>5.8250000000000002</c:v>
                </c:pt>
                <c:pt idx="12">
                  <c:v>5.9470000000000001</c:v>
                </c:pt>
                <c:pt idx="13">
                  <c:v>6.0819999999999999</c:v>
                </c:pt>
                <c:pt idx="14">
                  <c:v>6.0490000000000004</c:v>
                </c:pt>
                <c:pt idx="15">
                  <c:v>6.0389999999999997</c:v>
                </c:pt>
                <c:pt idx="16">
                  <c:v>6.234</c:v>
                </c:pt>
                <c:pt idx="17">
                  <c:v>6.282</c:v>
                </c:pt>
                <c:pt idx="18">
                  <c:v>6.3150000000000004</c:v>
                </c:pt>
                <c:pt idx="19">
                  <c:v>6.6689999999999996</c:v>
                </c:pt>
                <c:pt idx="20">
                  <c:v>6.3789999999999996</c:v>
                </c:pt>
                <c:pt idx="21">
                  <c:v>6.7149999999999999</c:v>
                </c:pt>
                <c:pt idx="22">
                  <c:v>6.649</c:v>
                </c:pt>
                <c:pt idx="23">
                  <c:v>6.7409999999999997</c:v>
                </c:pt>
                <c:pt idx="24">
                  <c:v>6.6070000000000002</c:v>
                </c:pt>
                <c:pt idx="25">
                  <c:v>6.7149999999999999</c:v>
                </c:pt>
                <c:pt idx="26">
                  <c:v>6.4740000000000002</c:v>
                </c:pt>
                <c:pt idx="27">
                  <c:v>6.63</c:v>
                </c:pt>
                <c:pt idx="28">
                  <c:v>6.7009999999999996</c:v>
                </c:pt>
                <c:pt idx="29">
                  <c:v>6.8310000000000004</c:v>
                </c:pt>
                <c:pt idx="30">
                  <c:v>6.9740000000000002</c:v>
                </c:pt>
                <c:pt idx="31">
                  <c:v>7.01</c:v>
                </c:pt>
                <c:pt idx="32">
                  <c:v>6.9909999999999997</c:v>
                </c:pt>
                <c:pt idx="33">
                  <c:v>7.4009999999999998</c:v>
                </c:pt>
                <c:pt idx="34">
                  <c:v>7.5049999999999999</c:v>
                </c:pt>
                <c:pt idx="35">
                  <c:v>7.7539999999999996</c:v>
                </c:pt>
                <c:pt idx="36">
                  <c:v>7.835</c:v>
                </c:pt>
                <c:pt idx="37">
                  <c:v>7.9960000000000004</c:v>
                </c:pt>
                <c:pt idx="38">
                  <c:v>8.0809999999999995</c:v>
                </c:pt>
                <c:pt idx="39">
                  <c:v>8.1489999999999991</c:v>
                </c:pt>
                <c:pt idx="40">
                  <c:v>8.157</c:v>
                </c:pt>
                <c:pt idx="41">
                  <c:v>7.9210000000000003</c:v>
                </c:pt>
                <c:pt idx="42">
                  <c:v>7.8550000000000004</c:v>
                </c:pt>
                <c:pt idx="43">
                  <c:v>7.734</c:v>
                </c:pt>
                <c:pt idx="44">
                  <c:v>7.585</c:v>
                </c:pt>
                <c:pt idx="45">
                  <c:v>7.7969999999999997</c:v>
                </c:pt>
                <c:pt idx="46">
                  <c:v>7.9050000000000002</c:v>
                </c:pt>
                <c:pt idx="47">
                  <c:v>8.0069999999999997</c:v>
                </c:pt>
                <c:pt idx="48">
                  <c:v>8.0150000000000006</c:v>
                </c:pt>
                <c:pt idx="49">
                  <c:v>7.9080000000000004</c:v>
                </c:pt>
                <c:pt idx="50">
                  <c:v>7.9080000000000004</c:v>
                </c:pt>
                <c:pt idx="51">
                  <c:v>8.0760000000000005</c:v>
                </c:pt>
                <c:pt idx="52">
                  <c:v>8.0150000000000006</c:v>
                </c:pt>
                <c:pt idx="53">
                  <c:v>8.077</c:v>
                </c:pt>
                <c:pt idx="54">
                  <c:v>8.1590000000000007</c:v>
                </c:pt>
                <c:pt idx="55">
                  <c:v>8.0839999999999996</c:v>
                </c:pt>
                <c:pt idx="56">
                  <c:v>8.2309999999999999</c:v>
                </c:pt>
                <c:pt idx="57">
                  <c:v>8.1</c:v>
                </c:pt>
                <c:pt idx="58">
                  <c:v>7.9630000000000001</c:v>
                </c:pt>
                <c:pt idx="59">
                  <c:v>7.93</c:v>
                </c:pt>
                <c:pt idx="60">
                  <c:v>8.0630000000000006</c:v>
                </c:pt>
                <c:pt idx="61">
                  <c:v>7.9560000000000004</c:v>
                </c:pt>
                <c:pt idx="62">
                  <c:v>7.9950000000000001</c:v>
                </c:pt>
                <c:pt idx="63">
                  <c:v>7.9029999999999996</c:v>
                </c:pt>
                <c:pt idx="64">
                  <c:v>7.6950000000000003</c:v>
                </c:pt>
                <c:pt idx="65">
                  <c:v>7.8380000000000001</c:v>
                </c:pt>
                <c:pt idx="66">
                  <c:v>7.8479999999999999</c:v>
                </c:pt>
                <c:pt idx="67">
                  <c:v>7.8559999999999999</c:v>
                </c:pt>
                <c:pt idx="68">
                  <c:v>7.7679999999999998</c:v>
                </c:pt>
                <c:pt idx="69">
                  <c:v>7.5890000000000004</c:v>
                </c:pt>
                <c:pt idx="70">
                  <c:v>7.5289999999999999</c:v>
                </c:pt>
                <c:pt idx="71">
                  <c:v>7.5179999999999998</c:v>
                </c:pt>
                <c:pt idx="72">
                  <c:v>7.2380000000000004</c:v>
                </c:pt>
                <c:pt idx="73">
                  <c:v>7.4279999999999999</c:v>
                </c:pt>
                <c:pt idx="74">
                  <c:v>7.3310000000000004</c:v>
                </c:pt>
                <c:pt idx="75">
                  <c:v>7.1929999999999996</c:v>
                </c:pt>
                <c:pt idx="76">
                  <c:v>7.1920000000000002</c:v>
                </c:pt>
                <c:pt idx="77">
                  <c:v>7.2709999999999999</c:v>
                </c:pt>
                <c:pt idx="78">
                  <c:v>6.9980000000000002</c:v>
                </c:pt>
                <c:pt idx="79">
                  <c:v>6.992</c:v>
                </c:pt>
                <c:pt idx="80">
                  <c:v>6.9470000000000001</c:v>
                </c:pt>
                <c:pt idx="81">
                  <c:v>6.8979999999999997</c:v>
                </c:pt>
                <c:pt idx="82">
                  <c:v>6.89</c:v>
                </c:pt>
                <c:pt idx="83">
                  <c:v>6.7240000000000002</c:v>
                </c:pt>
                <c:pt idx="84">
                  <c:v>6.9420000000000002</c:v>
                </c:pt>
                <c:pt idx="85">
                  <c:v>6.8730000000000002</c:v>
                </c:pt>
                <c:pt idx="86">
                  <c:v>6.6740000000000004</c:v>
                </c:pt>
                <c:pt idx="87">
                  <c:v>6.468</c:v>
                </c:pt>
                <c:pt idx="88">
                  <c:v>6.6609999999999996</c:v>
                </c:pt>
                <c:pt idx="89">
                  <c:v>6.6970000000000001</c:v>
                </c:pt>
                <c:pt idx="90">
                  <c:v>6.6829999999999998</c:v>
                </c:pt>
                <c:pt idx="91">
                  <c:v>6.4</c:v>
                </c:pt>
                <c:pt idx="92">
                  <c:v>6.3070000000000004</c:v>
                </c:pt>
                <c:pt idx="93">
                  <c:v>6.375</c:v>
                </c:pt>
                <c:pt idx="94">
                  <c:v>6.2229999999999999</c:v>
                </c:pt>
                <c:pt idx="95">
                  <c:v>6.2320000000000002</c:v>
                </c:pt>
                <c:pt idx="96">
                  <c:v>6.1660000000000004</c:v>
                </c:pt>
                <c:pt idx="97">
                  <c:v>5.9960000000000004</c:v>
                </c:pt>
                <c:pt idx="98">
                  <c:v>6.1459999999999999</c:v>
                </c:pt>
                <c:pt idx="99">
                  <c:v>5.8559999999999999</c:v>
                </c:pt>
                <c:pt idx="100">
                  <c:v>5.9649999999999999</c:v>
                </c:pt>
                <c:pt idx="101">
                  <c:v>5.8520000000000003</c:v>
                </c:pt>
                <c:pt idx="102">
                  <c:v>6.0540000000000003</c:v>
                </c:pt>
                <c:pt idx="103">
                  <c:v>5.8109999999999999</c:v>
                </c:pt>
                <c:pt idx="104">
                  <c:v>5.8150000000000004</c:v>
                </c:pt>
                <c:pt idx="105">
                  <c:v>6.0350000000000001</c:v>
                </c:pt>
                <c:pt idx="106">
                  <c:v>5.8179999999999996</c:v>
                </c:pt>
                <c:pt idx="107">
                  <c:v>5.6529999999999996</c:v>
                </c:pt>
                <c:pt idx="108">
                  <c:v>5.6130000000000004</c:v>
                </c:pt>
                <c:pt idx="109">
                  <c:v>5.76</c:v>
                </c:pt>
                <c:pt idx="110">
                  <c:v>5.7610000000000001</c:v>
                </c:pt>
                <c:pt idx="111">
                  <c:v>5.7309999999999999</c:v>
                </c:pt>
                <c:pt idx="112">
                  <c:v>5.5069999999999997</c:v>
                </c:pt>
                <c:pt idx="113">
                  <c:v>5.718</c:v>
                </c:pt>
                <c:pt idx="114">
                  <c:v>5.7590000000000003</c:v>
                </c:pt>
                <c:pt idx="115">
                  <c:v>5.6150000000000002</c:v>
                </c:pt>
                <c:pt idx="116">
                  <c:v>5.6070000000000002</c:v>
                </c:pt>
                <c:pt idx="117">
                  <c:v>5.6680000000000001</c:v>
                </c:pt>
                <c:pt idx="118">
                  <c:v>5.6349999999999998</c:v>
                </c:pt>
                <c:pt idx="119">
                  <c:v>5.593</c:v>
                </c:pt>
                <c:pt idx="120">
                  <c:v>5.5439999999999996</c:v>
                </c:pt>
                <c:pt idx="121">
                  <c:v>5.657</c:v>
                </c:pt>
                <c:pt idx="122">
                  <c:v>5.6879999999999997</c:v>
                </c:pt>
                <c:pt idx="123">
                  <c:v>5.6639999999999997</c:v>
                </c:pt>
                <c:pt idx="124">
                  <c:v>5.9130000000000003</c:v>
                </c:pt>
                <c:pt idx="125">
                  <c:v>5.6740000000000004</c:v>
                </c:pt>
                <c:pt idx="126">
                  <c:v>5.6769999999999996</c:v>
                </c:pt>
                <c:pt idx="127">
                  <c:v>5.5460000000000003</c:v>
                </c:pt>
                <c:pt idx="128">
                  <c:v>5.82</c:v>
                </c:pt>
                <c:pt idx="129">
                  <c:v>5.65</c:v>
                </c:pt>
                <c:pt idx="130">
                  <c:v>5.8319999999999999</c:v>
                </c:pt>
                <c:pt idx="131">
                  <c:v>5.8339999999999996</c:v>
                </c:pt>
                <c:pt idx="132">
                  <c:v>5.77</c:v>
                </c:pt>
                <c:pt idx="133">
                  <c:v>5.923</c:v>
                </c:pt>
                <c:pt idx="134">
                  <c:v>6.1829999999999998</c:v>
                </c:pt>
                <c:pt idx="135">
                  <c:v>6.2030000000000003</c:v>
                </c:pt>
                <c:pt idx="136">
                  <c:v>6.1470000000000002</c:v>
                </c:pt>
                <c:pt idx="137">
                  <c:v>6.226</c:v>
                </c:pt>
                <c:pt idx="138">
                  <c:v>6.3979999999999997</c:v>
                </c:pt>
                <c:pt idx="139">
                  <c:v>6.4249999999999998</c:v>
                </c:pt>
                <c:pt idx="140">
                  <c:v>6.5910000000000002</c:v>
                </c:pt>
                <c:pt idx="141">
                  <c:v>6.5860000000000003</c:v>
                </c:pt>
                <c:pt idx="142">
                  <c:v>6.5069999999999997</c:v>
                </c:pt>
                <c:pt idx="143">
                  <c:v>6.2359999999999998</c:v>
                </c:pt>
                <c:pt idx="144">
                  <c:v>6.0279999999999996</c:v>
                </c:pt>
                <c:pt idx="145">
                  <c:v>6.1909999999999998</c:v>
                </c:pt>
                <c:pt idx="146">
                  <c:v>6.1040000000000001</c:v>
                </c:pt>
                <c:pt idx="147">
                  <c:v>5.8609999999999998</c:v>
                </c:pt>
                <c:pt idx="148">
                  <c:v>5.907</c:v>
                </c:pt>
                <c:pt idx="149">
                  <c:v>5.9820000000000002</c:v>
                </c:pt>
                <c:pt idx="150">
                  <c:v>6.11</c:v>
                </c:pt>
                <c:pt idx="151">
                  <c:v>6.0739999999999998</c:v>
                </c:pt>
                <c:pt idx="152">
                  <c:v>6.1859999999999999</c:v>
                </c:pt>
                <c:pt idx="153">
                  <c:v>6.3029999999999999</c:v>
                </c:pt>
                <c:pt idx="154">
                  <c:v>6.2380000000000004</c:v>
                </c:pt>
                <c:pt idx="155">
                  <c:v>6.4039999999999999</c:v>
                </c:pt>
                <c:pt idx="156">
                  <c:v>6.319</c:v>
                </c:pt>
                <c:pt idx="157">
                  <c:v>6.5279999999999996</c:v>
                </c:pt>
                <c:pt idx="158">
                  <c:v>6.4409999999999998</c:v>
                </c:pt>
                <c:pt idx="159">
                  <c:v>6.4</c:v>
                </c:pt>
                <c:pt idx="160">
                  <c:v>6.6319999999999997</c:v>
                </c:pt>
                <c:pt idx="161">
                  <c:v>6.6239999999999997</c:v>
                </c:pt>
                <c:pt idx="162">
                  <c:v>6.835</c:v>
                </c:pt>
                <c:pt idx="163">
                  <c:v>6.6529999999999996</c:v>
                </c:pt>
                <c:pt idx="164">
                  <c:v>6.5640000000000001</c:v>
                </c:pt>
                <c:pt idx="165">
                  <c:v>6.7519999999999998</c:v>
                </c:pt>
                <c:pt idx="166">
                  <c:v>6.7880000000000003</c:v>
                </c:pt>
                <c:pt idx="167">
                  <c:v>6.9109999999999996</c:v>
                </c:pt>
                <c:pt idx="168">
                  <c:v>6.6029999999999998</c:v>
                </c:pt>
                <c:pt idx="169">
                  <c:v>6.7169999999999996</c:v>
                </c:pt>
                <c:pt idx="170">
                  <c:v>6.6719999999999997</c:v>
                </c:pt>
                <c:pt idx="171">
                  <c:v>6.6909999999999998</c:v>
                </c:pt>
                <c:pt idx="172">
                  <c:v>6.7169999999999996</c:v>
                </c:pt>
                <c:pt idx="173">
                  <c:v>6.4909999999999997</c:v>
                </c:pt>
                <c:pt idx="174">
                  <c:v>6.6050000000000004</c:v>
                </c:pt>
                <c:pt idx="175">
                  <c:v>6.66</c:v>
                </c:pt>
                <c:pt idx="176">
                  <c:v>6.694</c:v>
                </c:pt>
                <c:pt idx="177">
                  <c:v>6.8319999999999999</c:v>
                </c:pt>
                <c:pt idx="178">
                  <c:v>6.7670000000000003</c:v>
                </c:pt>
                <c:pt idx="179">
                  <c:v>6.8280000000000003</c:v>
                </c:pt>
                <c:pt idx="180">
                  <c:v>6.5759999999999996</c:v>
                </c:pt>
                <c:pt idx="181">
                  <c:v>6.8339999999999996</c:v>
                </c:pt>
                <c:pt idx="182">
                  <c:v>6.758</c:v>
                </c:pt>
                <c:pt idx="183">
                  <c:v>6.9160000000000004</c:v>
                </c:pt>
                <c:pt idx="184">
                  <c:v>6.9219999999999997</c:v>
                </c:pt>
                <c:pt idx="185">
                  <c:v>6.8860000000000001</c:v>
                </c:pt>
                <c:pt idx="186">
                  <c:v>7.1459999999999999</c:v>
                </c:pt>
                <c:pt idx="187">
                  <c:v>7.0789999999999997</c:v>
                </c:pt>
                <c:pt idx="188">
                  <c:v>6.89</c:v>
                </c:pt>
                <c:pt idx="189">
                  <c:v>6.9880000000000004</c:v>
                </c:pt>
                <c:pt idx="190">
                  <c:v>7.1420000000000003</c:v>
                </c:pt>
                <c:pt idx="191">
                  <c:v>7.181</c:v>
                </c:pt>
                <c:pt idx="192">
                  <c:v>7.3070000000000004</c:v>
                </c:pt>
                <c:pt idx="193">
                  <c:v>7.3769999999999998</c:v>
                </c:pt>
                <c:pt idx="194">
                  <c:v>7.2220000000000004</c:v>
                </c:pt>
                <c:pt idx="195">
                  <c:v>7.6559999999999997</c:v>
                </c:pt>
                <c:pt idx="196">
                  <c:v>7.399</c:v>
                </c:pt>
                <c:pt idx="197">
                  <c:v>7.5229999999999997</c:v>
                </c:pt>
                <c:pt idx="198">
                  <c:v>7.5359999999999996</c:v>
                </c:pt>
                <c:pt idx="199">
                  <c:v>7.6790000000000003</c:v>
                </c:pt>
                <c:pt idx="200">
                  <c:v>7.6559999999999997</c:v>
                </c:pt>
                <c:pt idx="201">
                  <c:v>7.5259999999999998</c:v>
                </c:pt>
                <c:pt idx="202">
                  <c:v>7.9050000000000002</c:v>
                </c:pt>
                <c:pt idx="203">
                  <c:v>7.8550000000000004</c:v>
                </c:pt>
                <c:pt idx="204">
                  <c:v>8.1180000000000003</c:v>
                </c:pt>
                <c:pt idx="205">
                  <c:v>8.1069999999999993</c:v>
                </c:pt>
                <c:pt idx="206">
                  <c:v>8.157</c:v>
                </c:pt>
                <c:pt idx="207">
                  <c:v>8.2759999999999998</c:v>
                </c:pt>
                <c:pt idx="208">
                  <c:v>8.3350000000000009</c:v>
                </c:pt>
                <c:pt idx="209">
                  <c:v>8.5660000000000007</c:v>
                </c:pt>
                <c:pt idx="210">
                  <c:v>8.7439999999999998</c:v>
                </c:pt>
                <c:pt idx="211">
                  <c:v>8.8650000000000002</c:v>
                </c:pt>
                <c:pt idx="212">
                  <c:v>8.9670000000000005</c:v>
                </c:pt>
                <c:pt idx="213">
                  <c:v>9.1639999999999997</c:v>
                </c:pt>
                <c:pt idx="214">
                  <c:v>9.4190000000000005</c:v>
                </c:pt>
                <c:pt idx="215">
                  <c:v>9.7569999999999997</c:v>
                </c:pt>
                <c:pt idx="216">
                  <c:v>9.8260000000000005</c:v>
                </c:pt>
                <c:pt idx="217">
                  <c:v>9.9420000000000002</c:v>
                </c:pt>
                <c:pt idx="218">
                  <c:v>10.141999999999999</c:v>
                </c:pt>
                <c:pt idx="219">
                  <c:v>10.348000000000001</c:v>
                </c:pt>
                <c:pt idx="220">
                  <c:v>10.478</c:v>
                </c:pt>
                <c:pt idx="221">
                  <c:v>10.496</c:v>
                </c:pt>
                <c:pt idx="222">
                  <c:v>10.718999999999999</c:v>
                </c:pt>
                <c:pt idx="223">
                  <c:v>10.670999999999999</c:v>
                </c:pt>
                <c:pt idx="224">
                  <c:v>11.179</c:v>
                </c:pt>
                <c:pt idx="225">
                  <c:v>10.882999999999999</c:v>
                </c:pt>
                <c:pt idx="226">
                  <c:v>11.16</c:v>
                </c:pt>
                <c:pt idx="227">
                  <c:v>11.224</c:v>
                </c:pt>
                <c:pt idx="228">
                  <c:v>11.068</c:v>
                </c:pt>
                <c:pt idx="229">
                  <c:v>11.115</c:v>
                </c:pt>
                <c:pt idx="230">
                  <c:v>11.064</c:v>
                </c:pt>
                <c:pt idx="231">
                  <c:v>11.07</c:v>
                </c:pt>
                <c:pt idx="232">
                  <c:v>11.105</c:v>
                </c:pt>
                <c:pt idx="233">
                  <c:v>11.227</c:v>
                </c:pt>
                <c:pt idx="234">
                  <c:v>11.183999999999999</c:v>
                </c:pt>
                <c:pt idx="235">
                  <c:v>11.345000000000001</c:v>
                </c:pt>
                <c:pt idx="236">
                  <c:v>11.116</c:v>
                </c:pt>
                <c:pt idx="237">
                  <c:v>11.074999999999999</c:v>
                </c:pt>
                <c:pt idx="238">
                  <c:v>11.103</c:v>
                </c:pt>
                <c:pt idx="239">
                  <c:v>11.202999999999999</c:v>
                </c:pt>
                <c:pt idx="240">
                  <c:v>11.295</c:v>
                </c:pt>
                <c:pt idx="241">
                  <c:v>11.606</c:v>
                </c:pt>
                <c:pt idx="242">
                  <c:v>11.584</c:v>
                </c:pt>
                <c:pt idx="243">
                  <c:v>11.95</c:v>
                </c:pt>
                <c:pt idx="244">
                  <c:v>12.355</c:v>
                </c:pt>
                <c:pt idx="245">
                  <c:v>12.544</c:v>
                </c:pt>
                <c:pt idx="246">
                  <c:v>13.082000000000001</c:v>
                </c:pt>
                <c:pt idx="247">
                  <c:v>13.760999999999999</c:v>
                </c:pt>
                <c:pt idx="248">
                  <c:v>14.239000000000001</c:v>
                </c:pt>
                <c:pt idx="249">
                  <c:v>14.553000000000001</c:v>
                </c:pt>
                <c:pt idx="250">
                  <c:v>14.964</c:v>
                </c:pt>
                <c:pt idx="251">
                  <c:v>15.381</c:v>
                </c:pt>
                <c:pt idx="252">
                  <c:v>15.602</c:v>
                </c:pt>
                <c:pt idx="253">
                  <c:v>15.468999999999999</c:v>
                </c:pt>
                <c:pt idx="254">
                  <c:v>15.756</c:v>
                </c:pt>
                <c:pt idx="255">
                  <c:v>15.568</c:v>
                </c:pt>
                <c:pt idx="256">
                  <c:v>15.085000000000001</c:v>
                </c:pt>
                <c:pt idx="257">
                  <c:v>14.895</c:v>
                </c:pt>
                <c:pt idx="258">
                  <c:v>14.47</c:v>
                </c:pt>
                <c:pt idx="259">
                  <c:v>14.212999999999999</c:v>
                </c:pt>
                <c:pt idx="260">
                  <c:v>14.052</c:v>
                </c:pt>
                <c:pt idx="261">
                  <c:v>13.930999999999999</c:v>
                </c:pt>
                <c:pt idx="262">
                  <c:v>14.124000000000001</c:v>
                </c:pt>
                <c:pt idx="263">
                  <c:v>14.211</c:v>
                </c:pt>
                <c:pt idx="264">
                  <c:v>14.712999999999999</c:v>
                </c:pt>
                <c:pt idx="265">
                  <c:v>14.654999999999999</c:v>
                </c:pt>
                <c:pt idx="266">
                  <c:v>14.811</c:v>
                </c:pt>
                <c:pt idx="267">
                  <c:v>15.04</c:v>
                </c:pt>
                <c:pt idx="268">
                  <c:v>15.144</c:v>
                </c:pt>
                <c:pt idx="269">
                  <c:v>14.909000000000001</c:v>
                </c:pt>
                <c:pt idx="270">
                  <c:v>14.629</c:v>
                </c:pt>
                <c:pt idx="271">
                  <c:v>14.170999999999999</c:v>
                </c:pt>
                <c:pt idx="272">
                  <c:v>13.733000000000001</c:v>
                </c:pt>
                <c:pt idx="273">
                  <c:v>13.417999999999999</c:v>
                </c:pt>
                <c:pt idx="274">
                  <c:v>13.065</c:v>
                </c:pt>
                <c:pt idx="275">
                  <c:v>13.516</c:v>
                </c:pt>
                <c:pt idx="276">
                  <c:v>13.278</c:v>
                </c:pt>
                <c:pt idx="277">
                  <c:v>13.459</c:v>
                </c:pt>
                <c:pt idx="278">
                  <c:v>13.234999999999999</c:v>
                </c:pt>
                <c:pt idx="279">
                  <c:v>13.48</c:v>
                </c:pt>
                <c:pt idx="280">
                  <c:v>13.269</c:v>
                </c:pt>
                <c:pt idx="281">
                  <c:v>13.778</c:v>
                </c:pt>
                <c:pt idx="282">
                  <c:v>13.488</c:v>
                </c:pt>
                <c:pt idx="283">
                  <c:v>13.672000000000001</c:v>
                </c:pt>
                <c:pt idx="284">
                  <c:v>13.698</c:v>
                </c:pt>
                <c:pt idx="285">
                  <c:v>13.798</c:v>
                </c:pt>
                <c:pt idx="286">
                  <c:v>14.004</c:v>
                </c:pt>
                <c:pt idx="287">
                  <c:v>14.055</c:v>
                </c:pt>
                <c:pt idx="288">
                  <c:v>14.279</c:v>
                </c:pt>
                <c:pt idx="289">
                  <c:v>14.211</c:v>
                </c:pt>
                <c:pt idx="290">
                  <c:v>14.302</c:v>
                </c:pt>
                <c:pt idx="291">
                  <c:v>14.144</c:v>
                </c:pt>
                <c:pt idx="292">
                  <c:v>14.510999999999999</c:v>
                </c:pt>
                <c:pt idx="293">
                  <c:v>14.420999999999999</c:v>
                </c:pt>
                <c:pt idx="294">
                  <c:v>14.632999999999999</c:v>
                </c:pt>
                <c:pt idx="295">
                  <c:v>14.558</c:v>
                </c:pt>
                <c:pt idx="296">
                  <c:v>14.81</c:v>
                </c:pt>
                <c:pt idx="297">
                  <c:v>15.183999999999999</c:v>
                </c:pt>
                <c:pt idx="298">
                  <c:v>15.000999999999999</c:v>
                </c:pt>
                <c:pt idx="299">
                  <c:v>14.930999999999999</c:v>
                </c:pt>
                <c:pt idx="300">
                  <c:v>15.231</c:v>
                </c:pt>
                <c:pt idx="301">
                  <c:v>15.215999999999999</c:v>
                </c:pt>
                <c:pt idx="302">
                  <c:v>15.778</c:v>
                </c:pt>
                <c:pt idx="303">
                  <c:v>15.78</c:v>
                </c:pt>
                <c:pt idx="304">
                  <c:v>15.943</c:v>
                </c:pt>
                <c:pt idx="305">
                  <c:v>16.088000000000001</c:v>
                </c:pt>
                <c:pt idx="306">
                  <c:v>15.989000000000001</c:v>
                </c:pt>
                <c:pt idx="307">
                  <c:v>16.436</c:v>
                </c:pt>
                <c:pt idx="308">
                  <c:v>16.349</c:v>
                </c:pt>
                <c:pt idx="309">
                  <c:v>16.385000000000002</c:v>
                </c:pt>
                <c:pt idx="310">
                  <c:v>16.207000000000001</c:v>
                </c:pt>
                <c:pt idx="311">
                  <c:v>16.43</c:v>
                </c:pt>
                <c:pt idx="312">
                  <c:v>16.396000000000001</c:v>
                </c:pt>
                <c:pt idx="313">
                  <c:v>16.196999999999999</c:v>
                </c:pt>
                <c:pt idx="314">
                  <c:v>16.350000000000001</c:v>
                </c:pt>
                <c:pt idx="315">
                  <c:v>16.148</c:v>
                </c:pt>
                <c:pt idx="316">
                  <c:v>16.013999999999999</c:v>
                </c:pt>
                <c:pt idx="317">
                  <c:v>15.957000000000001</c:v>
                </c:pt>
                <c:pt idx="318">
                  <c:v>15.675000000000001</c:v>
                </c:pt>
                <c:pt idx="319">
                  <c:v>15.689</c:v>
                </c:pt>
                <c:pt idx="320">
                  <c:v>15.121</c:v>
                </c:pt>
                <c:pt idx="321">
                  <c:v>15.083</c:v>
                </c:pt>
                <c:pt idx="322">
                  <c:v>14.851000000000001</c:v>
                </c:pt>
                <c:pt idx="323">
                  <c:v>14.803000000000001</c:v>
                </c:pt>
                <c:pt idx="324">
                  <c:v>14.510999999999999</c:v>
                </c:pt>
                <c:pt idx="325">
                  <c:v>14.359</c:v>
                </c:pt>
                <c:pt idx="326">
                  <c:v>14.157</c:v>
                </c:pt>
                <c:pt idx="327">
                  <c:v>13.832000000000001</c:v>
                </c:pt>
                <c:pt idx="328">
                  <c:v>13.837999999999999</c:v>
                </c:pt>
                <c:pt idx="329">
                  <c:v>13.497999999999999</c:v>
                </c:pt>
                <c:pt idx="330">
                  <c:v>13.363</c:v>
                </c:pt>
                <c:pt idx="331">
                  <c:v>13.18</c:v>
                </c:pt>
                <c:pt idx="332">
                  <c:v>13.148999999999999</c:v>
                </c:pt>
                <c:pt idx="333">
                  <c:v>13.266999999999999</c:v>
                </c:pt>
                <c:pt idx="334">
                  <c:v>12.901</c:v>
                </c:pt>
                <c:pt idx="335">
                  <c:v>12.864000000000001</c:v>
                </c:pt>
                <c:pt idx="336">
                  <c:v>12.894</c:v>
                </c:pt>
                <c:pt idx="337">
                  <c:v>12.773</c:v>
                </c:pt>
                <c:pt idx="338">
                  <c:v>12.776</c:v>
                </c:pt>
                <c:pt idx="339">
                  <c:v>12.542999999999999</c:v>
                </c:pt>
                <c:pt idx="340">
                  <c:v>12.693</c:v>
                </c:pt>
                <c:pt idx="341">
                  <c:v>12.4</c:v>
                </c:pt>
                <c:pt idx="342">
                  <c:v>12.244</c:v>
                </c:pt>
                <c:pt idx="343">
                  <c:v>12.356999999999999</c:v>
                </c:pt>
                <c:pt idx="344">
                  <c:v>12.18</c:v>
                </c:pt>
                <c:pt idx="345">
                  <c:v>12.318</c:v>
                </c:pt>
                <c:pt idx="346">
                  <c:v>12.119</c:v>
                </c:pt>
                <c:pt idx="347">
                  <c:v>12.366</c:v>
                </c:pt>
                <c:pt idx="348">
                  <c:v>12.464</c:v>
                </c:pt>
                <c:pt idx="349">
                  <c:v>12.391</c:v>
                </c:pt>
                <c:pt idx="350">
                  <c:v>12.242000000000001</c:v>
                </c:pt>
                <c:pt idx="351">
                  <c:v>12.5</c:v>
                </c:pt>
                <c:pt idx="352">
                  <c:v>12.406000000000001</c:v>
                </c:pt>
                <c:pt idx="353">
                  <c:v>12.521000000000001</c:v>
                </c:pt>
                <c:pt idx="354">
                  <c:v>12.930999999999999</c:v>
                </c:pt>
                <c:pt idx="355">
                  <c:v>13.044</c:v>
                </c:pt>
                <c:pt idx="356">
                  <c:v>13.381</c:v>
                </c:pt>
                <c:pt idx="357">
                  <c:v>13.699</c:v>
                </c:pt>
                <c:pt idx="358">
                  <c:v>14.134</c:v>
                </c:pt>
                <c:pt idx="359">
                  <c:v>14.41</c:v>
                </c:pt>
                <c:pt idx="360">
                  <c:v>14.898999999999999</c:v>
                </c:pt>
                <c:pt idx="361">
                  <c:v>15.177</c:v>
                </c:pt>
                <c:pt idx="362">
                  <c:v>15.711</c:v>
                </c:pt>
                <c:pt idx="363">
                  <c:v>15.845000000000001</c:v>
                </c:pt>
                <c:pt idx="364">
                  <c:v>15.997999999999999</c:v>
                </c:pt>
                <c:pt idx="365">
                  <c:v>16.065000000000001</c:v>
                </c:pt>
                <c:pt idx="366">
                  <c:v>15.933</c:v>
                </c:pt>
                <c:pt idx="367">
                  <c:v>16.024000000000001</c:v>
                </c:pt>
                <c:pt idx="368">
                  <c:v>15.471</c:v>
                </c:pt>
                <c:pt idx="369">
                  <c:v>15.063000000000001</c:v>
                </c:pt>
                <c:pt idx="370">
                  <c:v>14.39</c:v>
                </c:pt>
                <c:pt idx="371">
                  <c:v>14.208</c:v>
                </c:pt>
                <c:pt idx="372">
                  <c:v>13.489000000000001</c:v>
                </c:pt>
                <c:pt idx="373">
                  <c:v>13.180999999999999</c:v>
                </c:pt>
                <c:pt idx="374">
                  <c:v>12.659000000000001</c:v>
                </c:pt>
                <c:pt idx="375">
                  <c:v>12.476000000000001</c:v>
                </c:pt>
                <c:pt idx="376">
                  <c:v>11.882</c:v>
                </c:pt>
                <c:pt idx="377">
                  <c:v>11.577</c:v>
                </c:pt>
                <c:pt idx="378">
                  <c:v>11.366</c:v>
                </c:pt>
                <c:pt idx="379">
                  <c:v>11.157</c:v>
                </c:pt>
                <c:pt idx="380">
                  <c:v>11.031000000000001</c:v>
                </c:pt>
                <c:pt idx="381">
                  <c:v>10.917</c:v>
                </c:pt>
                <c:pt idx="382">
                  <c:v>10.553000000000001</c:v>
                </c:pt>
                <c:pt idx="383">
                  <c:v>10.829000000000001</c:v>
                </c:pt>
                <c:pt idx="384">
                  <c:v>10.677</c:v>
                </c:pt>
                <c:pt idx="385">
                  <c:v>10.404</c:v>
                </c:pt>
                <c:pt idx="386">
                  <c:v>10.236000000000001</c:v>
                </c:pt>
                <c:pt idx="387">
                  <c:v>10.138</c:v>
                </c:pt>
                <c:pt idx="388">
                  <c:v>10.138</c:v>
                </c:pt>
                <c:pt idx="389">
                  <c:v>10.212999999999999</c:v>
                </c:pt>
                <c:pt idx="390">
                  <c:v>10.125999999999999</c:v>
                </c:pt>
                <c:pt idx="391">
                  <c:v>10.132</c:v>
                </c:pt>
                <c:pt idx="392">
                  <c:v>10.109</c:v>
                </c:pt>
                <c:pt idx="393">
                  <c:v>10.224</c:v>
                </c:pt>
                <c:pt idx="394">
                  <c:v>10.303000000000001</c:v>
                </c:pt>
                <c:pt idx="395">
                  <c:v>10.331</c:v>
                </c:pt>
                <c:pt idx="396">
                  <c:v>10.271000000000001</c:v>
                </c:pt>
                <c:pt idx="397">
                  <c:v>10.515000000000001</c:v>
                </c:pt>
                <c:pt idx="398">
                  <c:v>10.446</c:v>
                </c:pt>
                <c:pt idx="399">
                  <c:v>10.391</c:v>
                </c:pt>
                <c:pt idx="400">
                  <c:v>10.314</c:v>
                </c:pt>
                <c:pt idx="401">
                  <c:v>10.134</c:v>
                </c:pt>
                <c:pt idx="402">
                  <c:v>10.356999999999999</c:v>
                </c:pt>
                <c:pt idx="403">
                  <c:v>9.9629999999999992</c:v>
                </c:pt>
                <c:pt idx="404">
                  <c:v>9.7260000000000009</c:v>
                </c:pt>
                <c:pt idx="405">
                  <c:v>9.5640000000000001</c:v>
                </c:pt>
                <c:pt idx="406">
                  <c:v>9.4499999999999993</c:v>
                </c:pt>
                <c:pt idx="407">
                  <c:v>9.1660000000000004</c:v>
                </c:pt>
                <c:pt idx="408">
                  <c:v>8.9830000000000005</c:v>
                </c:pt>
                <c:pt idx="409">
                  <c:v>8.8450000000000006</c:v>
                </c:pt>
                <c:pt idx="410">
                  <c:v>8.4819999999999993</c:v>
                </c:pt>
                <c:pt idx="411">
                  <c:v>8.3859999999999992</c:v>
                </c:pt>
                <c:pt idx="412">
                  <c:v>7.9980000000000002</c:v>
                </c:pt>
                <c:pt idx="413">
                  <c:v>7.8810000000000002</c:v>
                </c:pt>
                <c:pt idx="414">
                  <c:v>7.7750000000000004</c:v>
                </c:pt>
                <c:pt idx="415">
                  <c:v>7.4969999999999999</c:v>
                </c:pt>
                <c:pt idx="416">
                  <c:v>7.4</c:v>
                </c:pt>
                <c:pt idx="417">
                  <c:v>7.3819999999999997</c:v>
                </c:pt>
                <c:pt idx="418">
                  <c:v>7.2670000000000003</c:v>
                </c:pt>
                <c:pt idx="419">
                  <c:v>7.0170000000000003</c:v>
                </c:pt>
                <c:pt idx="420">
                  <c:v>6.9329999999999998</c:v>
                </c:pt>
                <c:pt idx="421">
                  <c:v>6.4909999999999997</c:v>
                </c:pt>
                <c:pt idx="422">
                  <c:v>6.64</c:v>
                </c:pt>
                <c:pt idx="423">
                  <c:v>6.508</c:v>
                </c:pt>
                <c:pt idx="424">
                  <c:v>6.306</c:v>
                </c:pt>
                <c:pt idx="425">
                  <c:v>6.23</c:v>
                </c:pt>
                <c:pt idx="426">
                  <c:v>6.1310000000000002</c:v>
                </c:pt>
                <c:pt idx="427">
                  <c:v>6.0229999999999997</c:v>
                </c:pt>
                <c:pt idx="428">
                  <c:v>6.016</c:v>
                </c:pt>
                <c:pt idx="429">
                  <c:v>5.726</c:v>
                </c:pt>
                <c:pt idx="430">
                  <c:v>5.8179999999999996</c:v>
                </c:pt>
                <c:pt idx="431">
                  <c:v>5.7789999999999999</c:v>
                </c:pt>
                <c:pt idx="432">
                  <c:v>5.56</c:v>
                </c:pt>
                <c:pt idx="433">
                  <c:v>5.67</c:v>
                </c:pt>
                <c:pt idx="434">
                  <c:v>5.5270000000000001</c:v>
                </c:pt>
                <c:pt idx="435">
                  <c:v>5.34</c:v>
                </c:pt>
                <c:pt idx="436">
                  <c:v>5.3890000000000002</c:v>
                </c:pt>
                <c:pt idx="437">
                  <c:v>5.3360000000000003</c:v>
                </c:pt>
                <c:pt idx="438">
                  <c:v>5.2949999999999999</c:v>
                </c:pt>
                <c:pt idx="439">
                  <c:v>5.1820000000000004</c:v>
                </c:pt>
                <c:pt idx="440">
                  <c:v>5.2190000000000003</c:v>
                </c:pt>
                <c:pt idx="441">
                  <c:v>5.157</c:v>
                </c:pt>
                <c:pt idx="442">
                  <c:v>5.2839999999999998</c:v>
                </c:pt>
                <c:pt idx="443">
                  <c:v>5.048</c:v>
                </c:pt>
                <c:pt idx="444">
                  <c:v>4.9969999999999999</c:v>
                </c:pt>
                <c:pt idx="445">
                  <c:v>4.8449999999999998</c:v>
                </c:pt>
                <c:pt idx="446">
                  <c:v>4.907</c:v>
                </c:pt>
                <c:pt idx="447">
                  <c:v>4.9249999999999998</c:v>
                </c:pt>
                <c:pt idx="448">
                  <c:v>4.7889999999999997</c:v>
                </c:pt>
                <c:pt idx="449">
                  <c:v>4.774</c:v>
                </c:pt>
                <c:pt idx="450">
                  <c:v>4.774</c:v>
                </c:pt>
                <c:pt idx="451">
                  <c:v>4.6909999999999998</c:v>
                </c:pt>
                <c:pt idx="452">
                  <c:v>4.7050000000000001</c:v>
                </c:pt>
                <c:pt idx="453">
                  <c:v>4.7279999999999998</c:v>
                </c:pt>
                <c:pt idx="454">
                  <c:v>4.8090000000000002</c:v>
                </c:pt>
                <c:pt idx="455">
                  <c:v>4.5510000000000002</c:v>
                </c:pt>
                <c:pt idx="456">
                  <c:v>4.5060000000000002</c:v>
                </c:pt>
                <c:pt idx="457">
                  <c:v>4.665</c:v>
                </c:pt>
                <c:pt idx="458">
                  <c:v>4.5750000000000002</c:v>
                </c:pt>
                <c:pt idx="459">
                  <c:v>4.5330000000000004</c:v>
                </c:pt>
                <c:pt idx="460">
                  <c:v>4.4480000000000004</c:v>
                </c:pt>
                <c:pt idx="461">
                  <c:v>4.5049999999999999</c:v>
                </c:pt>
                <c:pt idx="462">
                  <c:v>4.4180000000000001</c:v>
                </c:pt>
                <c:pt idx="463">
                  <c:v>4.319</c:v>
                </c:pt>
                <c:pt idx="464">
                  <c:v>4.3810000000000002</c:v>
                </c:pt>
                <c:pt idx="465">
                  <c:v>4.4390000000000001</c:v>
                </c:pt>
                <c:pt idx="466">
                  <c:v>4.4580000000000002</c:v>
                </c:pt>
                <c:pt idx="467">
                  <c:v>4.3810000000000002</c:v>
                </c:pt>
                <c:pt idx="468">
                  <c:v>4.5069999999999997</c:v>
                </c:pt>
                <c:pt idx="469">
                  <c:v>4.3899999999999997</c:v>
                </c:pt>
                <c:pt idx="470">
                  <c:v>4.3170000000000002</c:v>
                </c:pt>
                <c:pt idx="471">
                  <c:v>4.5389999999999997</c:v>
                </c:pt>
                <c:pt idx="472">
                  <c:v>4.3109999999999999</c:v>
                </c:pt>
                <c:pt idx="473">
                  <c:v>4.1959999999999997</c:v>
                </c:pt>
                <c:pt idx="474">
                  <c:v>4.21</c:v>
                </c:pt>
                <c:pt idx="475">
                  <c:v>4.24</c:v>
                </c:pt>
                <c:pt idx="476">
                  <c:v>4.1280000000000001</c:v>
                </c:pt>
                <c:pt idx="477">
                  <c:v>4.1070000000000002</c:v>
                </c:pt>
                <c:pt idx="478">
                  <c:v>4.16</c:v>
                </c:pt>
                <c:pt idx="479">
                  <c:v>4.1079999999999997</c:v>
                </c:pt>
                <c:pt idx="480">
                  <c:v>4.2060000000000004</c:v>
                </c:pt>
                <c:pt idx="481">
                  <c:v>4.0599999999999996</c:v>
                </c:pt>
                <c:pt idx="482">
                  <c:v>4.0720000000000001</c:v>
                </c:pt>
                <c:pt idx="483">
                  <c:v>4.1959999999999997</c:v>
                </c:pt>
                <c:pt idx="484">
                  <c:v>4.1660000000000004</c:v>
                </c:pt>
                <c:pt idx="485">
                  <c:v>4.1740000000000004</c:v>
                </c:pt>
                <c:pt idx="486">
                  <c:v>4.101</c:v>
                </c:pt>
                <c:pt idx="487">
                  <c:v>4.05</c:v>
                </c:pt>
                <c:pt idx="488">
                  <c:v>4.1449999999999996</c:v>
                </c:pt>
                <c:pt idx="489">
                  <c:v>4.1050000000000004</c:v>
                </c:pt>
                <c:pt idx="490">
                  <c:v>4.077</c:v>
                </c:pt>
                <c:pt idx="491">
                  <c:v>4.149</c:v>
                </c:pt>
                <c:pt idx="492">
                  <c:v>4.0389999999999997</c:v>
                </c:pt>
                <c:pt idx="493">
                  <c:v>4.0679999999999996</c:v>
                </c:pt>
                <c:pt idx="494">
                  <c:v>4.069</c:v>
                </c:pt>
                <c:pt idx="495">
                  <c:v>4.0010000000000003</c:v>
                </c:pt>
                <c:pt idx="496">
                  <c:v>4.024</c:v>
                </c:pt>
                <c:pt idx="497">
                  <c:v>3.859</c:v>
                </c:pt>
                <c:pt idx="498">
                  <c:v>3.9039999999999999</c:v>
                </c:pt>
                <c:pt idx="499">
                  <c:v>3.9460000000000002</c:v>
                </c:pt>
                <c:pt idx="500">
                  <c:v>3.8210000000000002</c:v>
                </c:pt>
                <c:pt idx="501">
                  <c:v>3.8159999999999998</c:v>
                </c:pt>
                <c:pt idx="502">
                  <c:v>3.7549999999999999</c:v>
                </c:pt>
                <c:pt idx="503">
                  <c:v>3.7559999999999998</c:v>
                </c:pt>
                <c:pt idx="504">
                  <c:v>3.7509999999999999</c:v>
                </c:pt>
                <c:pt idx="505">
                  <c:v>3.7330000000000001</c:v>
                </c:pt>
              </c:numCache>
            </c:numRef>
          </c:val>
          <c:smooth val="1"/>
          <c:extLst>
            <c:ext xmlns:c16="http://schemas.microsoft.com/office/drawing/2014/chart" uri="{C3380CC4-5D6E-409C-BE32-E72D297353CC}">
              <c16:uniqueId val="{00000001-1FDF-4781-9898-79905777F9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569030496"/>
        <c:axId val="569030856"/>
      </c:lineChart>
      <c:catAx>
        <c:axId val="569030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30856"/>
        <c:crosses val="autoZero"/>
        <c:auto val="1"/>
        <c:lblAlgn val="ctr"/>
        <c:lblOffset val="100"/>
        <c:noMultiLvlLbl val="0"/>
      </c:catAx>
      <c:valAx>
        <c:axId val="569030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6903049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815605057320123"/>
                  <c:y val="8.0836899667142179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Sugar!$B$3:$B$8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Sugar!$C$3:$C$8</c:f>
              <c:numCache>
                <c:formatCode>General</c:formatCode>
                <c:ptCount val="6"/>
                <c:pt idx="0">
                  <c:v>0.02</c:v>
                </c:pt>
                <c:pt idx="1">
                  <c:v>0.159</c:v>
                </c:pt>
                <c:pt idx="2">
                  <c:v>0.30299999999999999</c:v>
                </c:pt>
                <c:pt idx="3">
                  <c:v>0.443</c:v>
                </c:pt>
                <c:pt idx="4">
                  <c:v>0.57699999999999996</c:v>
                </c:pt>
                <c:pt idx="5">
                  <c:v>0.71899999999999997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5D7-4E80-9B19-494D898CE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2198400"/>
        <c:axId val="242199936"/>
      </c:scatterChart>
      <c:valAx>
        <c:axId val="242198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99936"/>
        <c:crosses val="autoZero"/>
        <c:crossBetween val="midCat"/>
      </c:valAx>
      <c:valAx>
        <c:axId val="24219993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2198400"/>
        <c:crosses val="autoZero"/>
        <c:crossBetween val="midCat"/>
      </c:valAx>
      <c:spPr>
        <a:noFill/>
        <a:ln>
          <a:solidFill>
            <a:schemeClr val="bg1">
              <a:lumMod val="75000"/>
            </a:schemeClr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25236526684164479"/>
                  <c:y val="0.1120917177019539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Sugar!$B$46:$B$51</c:f>
              <c:numCache>
                <c:formatCode>General</c:formatCode>
                <c:ptCount val="6"/>
                <c:pt idx="0">
                  <c:v>0</c:v>
                </c:pt>
                <c:pt idx="1">
                  <c:v>20</c:v>
                </c:pt>
                <c:pt idx="2">
                  <c:v>40</c:v>
                </c:pt>
                <c:pt idx="3">
                  <c:v>60</c:v>
                </c:pt>
                <c:pt idx="4">
                  <c:v>80</c:v>
                </c:pt>
                <c:pt idx="5">
                  <c:v>100</c:v>
                </c:pt>
              </c:numCache>
            </c:numRef>
          </c:xVal>
          <c:yVal>
            <c:numRef>
              <c:f>Sugar!$C$46:$C$51</c:f>
              <c:numCache>
                <c:formatCode>General</c:formatCode>
                <c:ptCount val="6"/>
                <c:pt idx="0">
                  <c:v>1.4999999999999999E-2</c:v>
                </c:pt>
                <c:pt idx="1">
                  <c:v>0.153</c:v>
                </c:pt>
                <c:pt idx="2">
                  <c:v>0.29199999999999998</c:v>
                </c:pt>
                <c:pt idx="3">
                  <c:v>0.437</c:v>
                </c:pt>
                <c:pt idx="4">
                  <c:v>0.55000000000000004</c:v>
                </c:pt>
                <c:pt idx="5">
                  <c:v>0.73299999999999998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8CE-4B46-9B26-475A625128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43262976"/>
        <c:axId val="243264512"/>
      </c:scatterChart>
      <c:valAx>
        <c:axId val="243262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264512"/>
        <c:crosses val="autoZero"/>
        <c:crossBetween val="midCat"/>
      </c:valAx>
      <c:valAx>
        <c:axId val="243264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43262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Sugar!$R$3:$R$8</c:f>
                <c:numCache>
                  <c:formatCode>General</c:formatCode>
                  <c:ptCount val="6"/>
                  <c:pt idx="0">
                    <c:v>0.13666490375501442</c:v>
                  </c:pt>
                  <c:pt idx="1">
                    <c:v>2.2208045364497178E-2</c:v>
                  </c:pt>
                  <c:pt idx="2">
                    <c:v>0.12026048824952267</c:v>
                  </c:pt>
                  <c:pt idx="3">
                    <c:v>9.6406523052513682E-2</c:v>
                  </c:pt>
                  <c:pt idx="4">
                    <c:v>0.75007482619933175</c:v>
                  </c:pt>
                  <c:pt idx="5">
                    <c:v>0.48341191010351858</c:v>
                  </c:pt>
                </c:numCache>
              </c:numRef>
            </c:plus>
            <c:minus>
              <c:numRef>
                <c:f>Sugar!$R$3:$R$8</c:f>
                <c:numCache>
                  <c:formatCode>General</c:formatCode>
                  <c:ptCount val="6"/>
                  <c:pt idx="0">
                    <c:v>0.13666490375501442</c:v>
                  </c:pt>
                  <c:pt idx="1">
                    <c:v>2.2208045364497178E-2</c:v>
                  </c:pt>
                  <c:pt idx="2">
                    <c:v>0.12026048824952267</c:v>
                  </c:pt>
                  <c:pt idx="3">
                    <c:v>9.6406523052513682E-2</c:v>
                  </c:pt>
                  <c:pt idx="4">
                    <c:v>0.75007482619933175</c:v>
                  </c:pt>
                  <c:pt idx="5">
                    <c:v>0.48341191010351858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Sugar!$P$3:$P$8</c:f>
              <c:strCache>
                <c:ptCount val="6"/>
                <c:pt idx="0">
                  <c:v>PB35</c:v>
                </c:pt>
                <c:pt idx="1">
                  <c:v>CH35</c:v>
                </c:pt>
                <c:pt idx="2">
                  <c:v>PB55</c:v>
                </c:pt>
                <c:pt idx="3">
                  <c:v>CH55</c:v>
                </c:pt>
                <c:pt idx="4">
                  <c:v>PB70</c:v>
                </c:pt>
                <c:pt idx="5">
                  <c:v>CH70</c:v>
                </c:pt>
              </c:strCache>
            </c:strRef>
          </c:cat>
          <c:val>
            <c:numRef>
              <c:f>Sugar!$Q$3:$Q$8</c:f>
              <c:numCache>
                <c:formatCode>General</c:formatCode>
                <c:ptCount val="6"/>
                <c:pt idx="0">
                  <c:v>0.14107142857142857</c:v>
                </c:pt>
                <c:pt idx="1">
                  <c:v>0.56666666666666654</c:v>
                </c:pt>
                <c:pt idx="2">
                  <c:v>1.8047619047619046</c:v>
                </c:pt>
                <c:pt idx="3">
                  <c:v>2.1011904761904763</c:v>
                </c:pt>
                <c:pt idx="4">
                  <c:v>11.285714285714285</c:v>
                </c:pt>
                <c:pt idx="5">
                  <c:v>12.247619047619047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6E-4601-97F0-69B8EEC3B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38215976"/>
        <c:axId val="638215256"/>
      </c:barChart>
      <c:catAx>
        <c:axId val="6382159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15256"/>
        <c:crosses val="autoZero"/>
        <c:auto val="1"/>
        <c:lblAlgn val="ctr"/>
        <c:lblOffset val="100"/>
        <c:noMultiLvlLbl val="0"/>
      </c:catAx>
      <c:valAx>
        <c:axId val="638215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3821597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TPA!$C$44</c:f>
              <c:strCache>
                <c:ptCount val="1"/>
                <c:pt idx="0">
                  <c:v>Absorbance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TPA!$B$45:$B$50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8</c:v>
                </c:pt>
                <c:pt idx="3">
                  <c:v>12</c:v>
                </c:pt>
                <c:pt idx="4">
                  <c:v>16</c:v>
                </c:pt>
                <c:pt idx="5">
                  <c:v>20</c:v>
                </c:pt>
              </c:numCache>
            </c:numRef>
          </c:xVal>
          <c:yVal>
            <c:numRef>
              <c:f>TPA!$C$45:$C$50</c:f>
              <c:numCache>
                <c:formatCode>General</c:formatCode>
                <c:ptCount val="6"/>
                <c:pt idx="0">
                  <c:v>0</c:v>
                </c:pt>
                <c:pt idx="1">
                  <c:v>0.32700000000000001</c:v>
                </c:pt>
                <c:pt idx="2">
                  <c:v>0.65549999999999997</c:v>
                </c:pt>
                <c:pt idx="3">
                  <c:v>0.96350000000000002</c:v>
                </c:pt>
                <c:pt idx="4">
                  <c:v>1.2859</c:v>
                </c:pt>
                <c:pt idx="5">
                  <c:v>1.6006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91D-4359-B485-9F2C9A740D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50576632"/>
        <c:axId val="876885736"/>
      </c:scatterChart>
      <c:valAx>
        <c:axId val="1150576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76885736"/>
        <c:crosses val="autoZero"/>
        <c:crossBetween val="midCat"/>
      </c:valAx>
      <c:valAx>
        <c:axId val="8768857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50576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66340</xdr:colOff>
      <xdr:row>103</xdr:row>
      <xdr:rowOff>51772</xdr:rowOff>
    </xdr:from>
    <xdr:to>
      <xdr:col>9</xdr:col>
      <xdr:colOff>596601</xdr:colOff>
      <xdr:row>118</xdr:row>
      <xdr:rowOff>51771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6AE783B3-FE9A-BE23-124E-9C984058A2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0</xdr:colOff>
      <xdr:row>41</xdr:row>
      <xdr:rowOff>0</xdr:rowOff>
    </xdr:from>
    <xdr:to>
      <xdr:col>55</xdr:col>
      <xdr:colOff>182880</xdr:colOff>
      <xdr:row>42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6FD92AD1-8F7E-4389-B639-44BAFE9B73E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527050</xdr:colOff>
      <xdr:row>3</xdr:row>
      <xdr:rowOff>50800</xdr:rowOff>
    </xdr:from>
    <xdr:to>
      <xdr:col>68</xdr:col>
      <xdr:colOff>222250</xdr:colOff>
      <xdr:row>18</xdr:row>
      <xdr:rowOff>127000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DCF4453-9D43-00EB-3A96-0BB5F136422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60</xdr:col>
      <xdr:colOff>577850</xdr:colOff>
      <xdr:row>106</xdr:row>
      <xdr:rowOff>152400</xdr:rowOff>
    </xdr:from>
    <xdr:to>
      <xdr:col>68</xdr:col>
      <xdr:colOff>273050</xdr:colOff>
      <xdr:row>122</xdr:row>
      <xdr:rowOff>50800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4F63223A-5368-62B9-02C1-9FEFECA1EEB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601980</xdr:colOff>
      <xdr:row>1</xdr:row>
      <xdr:rowOff>114300</xdr:rowOff>
    </xdr:from>
    <xdr:to>
      <xdr:col>11</xdr:col>
      <xdr:colOff>297180</xdr:colOff>
      <xdr:row>16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8D6276F8-6DE0-4138-9257-36FDDEF23A2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</xdr:colOff>
      <xdr:row>8</xdr:row>
      <xdr:rowOff>102870</xdr:rowOff>
    </xdr:from>
    <xdr:to>
      <xdr:col>4</xdr:col>
      <xdr:colOff>533400</xdr:colOff>
      <xdr:row>23</xdr:row>
      <xdr:rowOff>102870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EEE658E7-8D32-C84C-44E5-F7F78D583BF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47626</xdr:colOff>
      <xdr:row>51</xdr:row>
      <xdr:rowOff>176213</xdr:rowOff>
    </xdr:from>
    <xdr:to>
      <xdr:col>4</xdr:col>
      <xdr:colOff>590551</xdr:colOff>
      <xdr:row>67</xdr:row>
      <xdr:rowOff>23813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DEBCC3A8-482A-8C9B-A1A8-98EE48B9E5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600075</xdr:colOff>
      <xdr:row>1</xdr:row>
      <xdr:rowOff>19050</xdr:rowOff>
    </xdr:from>
    <xdr:to>
      <xdr:col>26</xdr:col>
      <xdr:colOff>238125</xdr:colOff>
      <xdr:row>16</xdr:row>
      <xdr:rowOff>47625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E1443F09-EC70-4AF7-D08B-35065F7EA8F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50</xdr:row>
      <xdr:rowOff>123824</xdr:rowOff>
    </xdr:from>
    <xdr:to>
      <xdr:col>7</xdr:col>
      <xdr:colOff>0</xdr:colOff>
      <xdr:row>65</xdr:row>
      <xdr:rowOff>66674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CC928F53-874E-EAFF-4D3F-F25C264BA8F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12</xdr:row>
      <xdr:rowOff>19050</xdr:rowOff>
    </xdr:from>
    <xdr:to>
      <xdr:col>6</xdr:col>
      <xdr:colOff>533400</xdr:colOff>
      <xdr:row>27</xdr:row>
      <xdr:rowOff>47625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6A126335-4988-EA29-A03B-A8FA9F3DF7A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381000</xdr:colOff>
      <xdr:row>1</xdr:row>
      <xdr:rowOff>26670</xdr:rowOff>
    </xdr:from>
    <xdr:to>
      <xdr:col>17</xdr:col>
      <xdr:colOff>205740</xdr:colOff>
      <xdr:row>13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949BBAB-E123-22DD-9424-61975EB5DAE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Zeng, Weishen" id="{00845879-7096-4126-A0E5-E8C0418F1AAD}" userId="S::weishen.zeng@wur.nl::095ca48b-999f-4007-967d-bf95498a81ca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66" dT="2025-04-30T08:29:54.82" personId="{00845879-7096-4126-A0E5-E8C0418F1AAD}" id="{30943A22-9C22-40F5-BFEF-525D8232BAE0}">
    <text>Wrong integration of GC</text>
  </threadedComment>
  <threadedComment ref="C97" dT="2025-04-30T08:51:33.31" personId="{00845879-7096-4126-A0E5-E8C0418F1AAD}" id="{F447B3E2-51F4-4E7F-A767-5A9D414C9192}">
    <text>The sample was spilled during the COD measurement.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8"/>
  <sheetViews>
    <sheetView workbookViewId="0">
      <selection activeCell="I15" sqref="I15"/>
    </sheetView>
  </sheetViews>
  <sheetFormatPr defaultRowHeight="14.4"/>
  <cols>
    <col min="5" max="5" width="15.77734375" customWidth="1"/>
    <col min="6" max="6" width="10.44140625" customWidth="1"/>
    <col min="8" max="8" width="11.88671875" customWidth="1"/>
    <col min="9" max="9" width="15.109375" customWidth="1"/>
  </cols>
  <sheetData>
    <row r="1" spans="1:10">
      <c r="A1" s="78" t="s">
        <v>52</v>
      </c>
      <c r="B1" s="78"/>
      <c r="C1" s="78"/>
      <c r="D1" s="78"/>
      <c r="E1" s="78"/>
      <c r="F1" s="16"/>
      <c r="G1" s="78" t="s">
        <v>188</v>
      </c>
      <c r="H1" s="78"/>
      <c r="I1" s="78"/>
      <c r="J1" s="78"/>
    </row>
    <row r="2" spans="1:10">
      <c r="A2" s="14" t="s">
        <v>177</v>
      </c>
      <c r="B2" s="14" t="s">
        <v>178</v>
      </c>
      <c r="C2" s="14" t="s">
        <v>179</v>
      </c>
      <c r="D2" s="14" t="s">
        <v>180</v>
      </c>
      <c r="E2" s="14" t="s">
        <v>181</v>
      </c>
      <c r="G2" s="14" t="s">
        <v>177</v>
      </c>
      <c r="H2" s="14" t="s">
        <v>185</v>
      </c>
      <c r="I2" s="14" t="s">
        <v>186</v>
      </c>
      <c r="J2" s="14" t="s">
        <v>187</v>
      </c>
    </row>
    <row r="3" spans="1:10">
      <c r="A3" t="s">
        <v>4</v>
      </c>
      <c r="B3" t="s">
        <v>182</v>
      </c>
      <c r="C3">
        <v>35</v>
      </c>
      <c r="D3">
        <v>20</v>
      </c>
      <c r="E3">
        <v>80</v>
      </c>
      <c r="G3" t="s">
        <v>40</v>
      </c>
      <c r="H3" t="s">
        <v>184</v>
      </c>
      <c r="I3" t="s">
        <v>184</v>
      </c>
      <c r="J3" t="s">
        <v>184</v>
      </c>
    </row>
    <row r="4" spans="1:10">
      <c r="A4" t="s">
        <v>7</v>
      </c>
      <c r="B4" t="s">
        <v>183</v>
      </c>
      <c r="C4">
        <v>35</v>
      </c>
      <c r="D4" t="s">
        <v>184</v>
      </c>
      <c r="E4">
        <v>100</v>
      </c>
      <c r="G4" t="s">
        <v>48</v>
      </c>
      <c r="H4">
        <v>10</v>
      </c>
      <c r="I4" t="s">
        <v>184</v>
      </c>
      <c r="J4" t="s">
        <v>184</v>
      </c>
    </row>
    <row r="5" spans="1:10">
      <c r="A5" t="s">
        <v>5</v>
      </c>
      <c r="B5" t="s">
        <v>183</v>
      </c>
      <c r="C5">
        <v>55</v>
      </c>
      <c r="D5">
        <v>20</v>
      </c>
      <c r="E5">
        <v>80</v>
      </c>
      <c r="G5" t="s">
        <v>49</v>
      </c>
      <c r="H5" t="s">
        <v>184</v>
      </c>
      <c r="I5">
        <v>10</v>
      </c>
      <c r="J5" t="s">
        <v>184</v>
      </c>
    </row>
    <row r="6" spans="1:10">
      <c r="A6" t="s">
        <v>8</v>
      </c>
      <c r="B6" t="s">
        <v>183</v>
      </c>
      <c r="C6">
        <v>55</v>
      </c>
      <c r="D6" t="s">
        <v>184</v>
      </c>
      <c r="E6">
        <v>100</v>
      </c>
      <c r="G6" t="s">
        <v>50</v>
      </c>
      <c r="H6" t="s">
        <v>184</v>
      </c>
      <c r="I6" t="s">
        <v>184</v>
      </c>
      <c r="J6">
        <v>10</v>
      </c>
    </row>
    <row r="7" spans="1:10">
      <c r="A7" t="s">
        <v>6</v>
      </c>
      <c r="B7" t="s">
        <v>182</v>
      </c>
      <c r="C7">
        <v>70</v>
      </c>
      <c r="D7">
        <v>20</v>
      </c>
      <c r="E7">
        <v>80</v>
      </c>
      <c r="G7" t="s">
        <v>51</v>
      </c>
      <c r="H7" t="s">
        <v>184</v>
      </c>
      <c r="I7">
        <v>5</v>
      </c>
      <c r="J7">
        <v>5</v>
      </c>
    </row>
    <row r="8" spans="1:10">
      <c r="A8" s="14" t="s">
        <v>9</v>
      </c>
      <c r="B8" s="14" t="s">
        <v>183</v>
      </c>
      <c r="C8" s="14">
        <v>70</v>
      </c>
      <c r="D8" s="14" t="s">
        <v>184</v>
      </c>
      <c r="E8" s="14">
        <v>100</v>
      </c>
      <c r="F8" s="14"/>
      <c r="G8" s="14"/>
      <c r="H8" s="14"/>
      <c r="I8" s="14"/>
      <c r="J8" s="14"/>
    </row>
  </sheetData>
  <mergeCells count="2">
    <mergeCell ref="A1:E1"/>
    <mergeCell ref="G1:J1"/>
  </mergeCells>
  <phoneticPr fontId="7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AK101"/>
  <sheetViews>
    <sheetView topLeftCell="A31" zoomScale="80" zoomScaleNormal="80" workbookViewId="0">
      <selection activeCell="S44" sqref="S44"/>
    </sheetView>
  </sheetViews>
  <sheetFormatPr defaultRowHeight="14.4"/>
  <cols>
    <col min="1" max="1" width="8.88671875" style="5"/>
    <col min="2" max="2" width="19.21875" style="5" customWidth="1"/>
    <col min="3" max="3" width="13.44140625" style="5" customWidth="1"/>
    <col min="4" max="6" width="8.88671875" style="5"/>
    <col min="7" max="7" width="10.44140625" style="5" customWidth="1"/>
    <col min="8" max="8" width="8.88671875" style="5"/>
    <col min="9" max="9" width="12.33203125" style="5" customWidth="1"/>
    <col min="10" max="10" width="15.21875" style="5" customWidth="1"/>
    <col min="11" max="11" width="15.5546875" style="5" customWidth="1"/>
    <col min="12" max="12" width="12.21875" style="5" customWidth="1"/>
    <col min="13" max="14" width="12.6640625" style="5" customWidth="1"/>
    <col min="15" max="16" width="8.88671875" style="5"/>
    <col min="17" max="17" width="12.5546875" style="5" customWidth="1"/>
    <col min="18" max="24" width="8.88671875" style="5"/>
    <col min="25" max="25" width="9.5546875" style="5" bestFit="1" customWidth="1"/>
    <col min="26" max="26" width="9" style="5" bestFit="1" customWidth="1"/>
    <col min="27" max="36" width="8.88671875" style="5"/>
    <col min="37" max="37" width="14.88671875" style="5" customWidth="1"/>
    <col min="38" max="43" width="8.88671875" style="5"/>
    <col min="44" max="44" width="12.77734375" style="5" customWidth="1"/>
    <col min="45" max="16384" width="8.88671875" style="5"/>
  </cols>
  <sheetData>
    <row r="2" spans="1:25">
      <c r="A2" s="5" t="s">
        <v>11</v>
      </c>
      <c r="B2" s="5" t="s">
        <v>43</v>
      </c>
      <c r="C2" s="5" t="s">
        <v>318</v>
      </c>
      <c r="G2" s="41" t="s">
        <v>52</v>
      </c>
      <c r="H2" s="5" t="s">
        <v>320</v>
      </c>
      <c r="I2" s="5" t="s">
        <v>318</v>
      </c>
      <c r="J2" s="5" t="s">
        <v>319</v>
      </c>
      <c r="K2" s="5" t="s">
        <v>322</v>
      </c>
      <c r="L2" s="5" t="s">
        <v>323</v>
      </c>
      <c r="M2" s="5" t="s">
        <v>3</v>
      </c>
      <c r="P2" s="74" t="s">
        <v>321</v>
      </c>
      <c r="Q2" s="5" t="s">
        <v>323</v>
      </c>
      <c r="R2" s="5" t="s">
        <v>3</v>
      </c>
    </row>
    <row r="3" spans="1:25">
      <c r="A3" s="5">
        <v>0</v>
      </c>
      <c r="B3" s="5">
        <v>0</v>
      </c>
      <c r="C3" s="5">
        <v>0.02</v>
      </c>
      <c r="G3" s="81" t="s">
        <v>321</v>
      </c>
      <c r="H3" s="5" t="s">
        <v>55</v>
      </c>
      <c r="I3" s="5">
        <v>0.13800000000000001</v>
      </c>
      <c r="J3" s="5">
        <v>25</v>
      </c>
      <c r="K3" s="5">
        <f>(I3-0.021)/0.007*J3/1000</f>
        <v>0.41785714285714287</v>
      </c>
      <c r="P3" s="5" t="s">
        <v>4</v>
      </c>
      <c r="Q3" s="5">
        <f>L8</f>
        <v>0.14107142857142857</v>
      </c>
      <c r="R3" s="5">
        <f>M8</f>
        <v>0.13666490375501442</v>
      </c>
    </row>
    <row r="4" spans="1:25">
      <c r="A4" s="5">
        <v>1</v>
      </c>
      <c r="B4" s="5">
        <v>20</v>
      </c>
      <c r="C4" s="5">
        <v>0.159</v>
      </c>
      <c r="G4" s="81"/>
      <c r="H4" s="5" t="s">
        <v>56</v>
      </c>
      <c r="I4" s="5">
        <v>5.0999999999999997E-2</v>
      </c>
      <c r="J4" s="5">
        <v>25</v>
      </c>
      <c r="K4" s="5">
        <f t="shared" ref="K4:K38" si="0">(I4-0.021)/0.007*J4/1000</f>
        <v>0.10714285714285711</v>
      </c>
      <c r="P4" s="5" t="s">
        <v>7</v>
      </c>
      <c r="Q4" s="5">
        <f>L14</f>
        <v>0.56666666666666654</v>
      </c>
      <c r="R4" s="5">
        <f>M14</f>
        <v>2.2208045364497178E-2</v>
      </c>
      <c r="T4" s="22"/>
      <c r="U4" s="22"/>
      <c r="V4" s="22"/>
      <c r="W4" s="22"/>
      <c r="X4" s="22"/>
      <c r="Y4" s="22"/>
    </row>
    <row r="5" spans="1:25">
      <c r="A5" s="5">
        <v>2</v>
      </c>
      <c r="B5" s="5">
        <v>40</v>
      </c>
      <c r="C5" s="5">
        <v>0.30299999999999999</v>
      </c>
      <c r="G5" s="81"/>
      <c r="H5" s="5" t="s">
        <v>57</v>
      </c>
      <c r="I5" s="5">
        <v>0.04</v>
      </c>
      <c r="J5" s="5">
        <v>25</v>
      </c>
      <c r="K5" s="5">
        <f t="shared" si="0"/>
        <v>6.7857142857142852E-2</v>
      </c>
      <c r="P5" s="5" t="s">
        <v>5</v>
      </c>
      <c r="Q5" s="5">
        <f>L20</f>
        <v>1.8047619047619046</v>
      </c>
      <c r="R5" s="5">
        <f>M20</f>
        <v>0.12026048824952267</v>
      </c>
      <c r="T5" s="22"/>
      <c r="U5" s="22"/>
      <c r="V5" s="22"/>
      <c r="W5" s="22"/>
      <c r="X5" s="22"/>
      <c r="Y5" s="22"/>
    </row>
    <row r="6" spans="1:25">
      <c r="A6" s="5">
        <v>3</v>
      </c>
      <c r="B6" s="5">
        <v>60</v>
      </c>
      <c r="C6" s="5">
        <v>0.443</v>
      </c>
      <c r="G6" s="81"/>
      <c r="H6" s="5" t="s">
        <v>58</v>
      </c>
      <c r="I6" s="5">
        <v>3.9E-2</v>
      </c>
      <c r="J6" s="5">
        <v>25</v>
      </c>
      <c r="K6" s="5">
        <f t="shared" si="0"/>
        <v>6.4285714285714279E-2</v>
      </c>
      <c r="P6" s="5" t="s">
        <v>8</v>
      </c>
      <c r="Q6" s="5">
        <f>L26</f>
        <v>2.1011904761904763</v>
      </c>
      <c r="R6" s="5">
        <f>M26</f>
        <v>9.6406523052513682E-2</v>
      </c>
    </row>
    <row r="7" spans="1:25">
      <c r="A7" s="5">
        <v>4</v>
      </c>
      <c r="B7" s="5">
        <v>80</v>
      </c>
      <c r="C7" s="5">
        <v>0.57699999999999996</v>
      </c>
      <c r="G7" s="81"/>
      <c r="H7" s="5" t="s">
        <v>59</v>
      </c>
      <c r="I7" s="5">
        <v>4.5999999999999999E-2</v>
      </c>
      <c r="J7" s="5">
        <v>25</v>
      </c>
      <c r="K7" s="5">
        <f t="shared" si="0"/>
        <v>8.9285714285714274E-2</v>
      </c>
      <c r="P7" s="5" t="s">
        <v>6</v>
      </c>
      <c r="Q7" s="5">
        <f>L32</f>
        <v>11.285714285714285</v>
      </c>
      <c r="R7" s="5">
        <f>M32</f>
        <v>0.75007482619933175</v>
      </c>
    </row>
    <row r="8" spans="1:25">
      <c r="A8" s="5">
        <v>5</v>
      </c>
      <c r="B8" s="5">
        <v>100</v>
      </c>
      <c r="C8" s="5">
        <v>0.71899999999999997</v>
      </c>
      <c r="G8" s="81"/>
      <c r="H8" s="5" t="s">
        <v>60</v>
      </c>
      <c r="I8" s="5">
        <v>4.9000000000000002E-2</v>
      </c>
      <c r="J8" s="5">
        <v>25</v>
      </c>
      <c r="K8" s="5">
        <f t="shared" si="0"/>
        <v>0.1</v>
      </c>
      <c r="L8" s="5">
        <f>AVERAGE(K3:K8)</f>
        <v>0.14107142857142857</v>
      </c>
      <c r="M8" s="5">
        <f>_xlfn.STDEV.S(K3:K8)</f>
        <v>0.13666490375501442</v>
      </c>
      <c r="P8" s="5" t="s">
        <v>9</v>
      </c>
      <c r="Q8" s="5">
        <f>L38</f>
        <v>12.247619047619047</v>
      </c>
      <c r="R8" s="5">
        <f>M38</f>
        <v>0.48341191010351858</v>
      </c>
    </row>
    <row r="9" spans="1:25">
      <c r="G9" s="81"/>
      <c r="H9" s="5" t="s">
        <v>61</v>
      </c>
      <c r="I9" s="5">
        <v>0.18</v>
      </c>
      <c r="J9" s="5">
        <v>25</v>
      </c>
      <c r="K9" s="5">
        <f t="shared" si="0"/>
        <v>0.56785714285714284</v>
      </c>
    </row>
    <row r="10" spans="1:25">
      <c r="G10" s="81"/>
      <c r="H10" s="5" t="s">
        <v>62</v>
      </c>
      <c r="I10" s="5">
        <v>0.17299999999999999</v>
      </c>
      <c r="J10" s="5">
        <v>25</v>
      </c>
      <c r="K10" s="5">
        <f t="shared" si="0"/>
        <v>0.54285714285714282</v>
      </c>
    </row>
    <row r="11" spans="1:25">
      <c r="G11" s="81"/>
      <c r="H11" s="5" t="s">
        <v>63</v>
      </c>
      <c r="I11" s="5">
        <v>0.184</v>
      </c>
      <c r="J11" s="5">
        <v>25</v>
      </c>
      <c r="K11" s="5">
        <f t="shared" si="0"/>
        <v>0.58214285714285707</v>
      </c>
    </row>
    <row r="12" spans="1:25">
      <c r="G12" s="81"/>
      <c r="H12" s="5" t="s">
        <v>64</v>
      </c>
      <c r="I12" s="5">
        <v>0.188</v>
      </c>
      <c r="J12" s="5">
        <v>25</v>
      </c>
      <c r="K12" s="5">
        <f t="shared" si="0"/>
        <v>0.59642857142857142</v>
      </c>
    </row>
    <row r="13" spans="1:25">
      <c r="G13" s="81"/>
      <c r="H13" s="5" t="s">
        <v>65</v>
      </c>
      <c r="I13" s="5">
        <v>0.17199999999999999</v>
      </c>
      <c r="J13" s="5">
        <v>25</v>
      </c>
      <c r="K13" s="5">
        <f t="shared" si="0"/>
        <v>0.53928571428571426</v>
      </c>
    </row>
    <row r="14" spans="1:25">
      <c r="G14" s="81"/>
      <c r="H14" s="5" t="s">
        <v>66</v>
      </c>
      <c r="I14" s="5">
        <v>0.18099999999999999</v>
      </c>
      <c r="J14" s="5">
        <v>25</v>
      </c>
      <c r="K14" s="5">
        <f t="shared" si="0"/>
        <v>0.5714285714285714</v>
      </c>
      <c r="L14" s="5">
        <f t="shared" ref="L14" si="1">AVERAGE(K9:K14)</f>
        <v>0.56666666666666654</v>
      </c>
      <c r="M14" s="5">
        <f t="shared" ref="M14" si="2">_xlfn.STDEV.S(K9:K14)</f>
        <v>2.2208045364497178E-2</v>
      </c>
    </row>
    <row r="15" spans="1:25">
      <c r="G15" s="81"/>
      <c r="H15" s="5" t="s">
        <v>67</v>
      </c>
      <c r="I15" s="5">
        <v>0.254</v>
      </c>
      <c r="J15" s="5">
        <v>50</v>
      </c>
      <c r="K15" s="5">
        <f t="shared" si="0"/>
        <v>1.6642857142857141</v>
      </c>
    </row>
    <row r="16" spans="1:25">
      <c r="G16" s="81"/>
      <c r="H16" s="5" t="s">
        <v>68</v>
      </c>
      <c r="I16" s="5">
        <v>0.254</v>
      </c>
      <c r="J16" s="5">
        <v>50</v>
      </c>
      <c r="K16" s="5">
        <f t="shared" si="0"/>
        <v>1.6642857142857141</v>
      </c>
    </row>
    <row r="17" spans="7:13">
      <c r="G17" s="81"/>
      <c r="H17" s="5" t="s">
        <v>69</v>
      </c>
      <c r="I17" s="5">
        <v>0.27500000000000002</v>
      </c>
      <c r="J17" s="5">
        <v>50</v>
      </c>
      <c r="K17" s="5">
        <f t="shared" si="0"/>
        <v>1.8142857142857143</v>
      </c>
    </row>
    <row r="18" spans="7:13">
      <c r="G18" s="81"/>
      <c r="H18" s="5" t="s">
        <v>70</v>
      </c>
      <c r="I18" s="5">
        <v>0.27600000000000002</v>
      </c>
      <c r="J18" s="5">
        <v>50</v>
      </c>
      <c r="K18" s="5">
        <f t="shared" si="0"/>
        <v>1.8214285714285716</v>
      </c>
    </row>
    <row r="19" spans="7:13">
      <c r="G19" s="81"/>
      <c r="H19" s="5" t="s">
        <v>71</v>
      </c>
      <c r="I19" s="5">
        <v>0.29199999999999998</v>
      </c>
      <c r="J19" s="5">
        <v>50</v>
      </c>
      <c r="K19" s="5">
        <f t="shared" si="0"/>
        <v>1.9357142857142853</v>
      </c>
    </row>
    <row r="20" spans="7:13">
      <c r="G20" s="81"/>
      <c r="H20" s="5" t="s">
        <v>72</v>
      </c>
      <c r="I20" s="5">
        <v>0.29099999999999998</v>
      </c>
      <c r="J20" s="5">
        <v>50</v>
      </c>
      <c r="K20" s="5">
        <f t="shared" si="0"/>
        <v>1.9285714285714282</v>
      </c>
      <c r="L20" s="5">
        <f t="shared" ref="L20" si="3">AVERAGE(K15:K20)</f>
        <v>1.8047619047619046</v>
      </c>
      <c r="M20" s="5">
        <f t="shared" ref="M20" si="4">_xlfn.STDEV.S(K15:K20)</f>
        <v>0.12026048824952267</v>
      </c>
    </row>
    <row r="21" spans="7:13">
      <c r="G21" s="81"/>
      <c r="H21" s="5" t="s">
        <v>73</v>
      </c>
      <c r="I21" s="5">
        <v>0.317</v>
      </c>
      <c r="J21" s="5">
        <v>50</v>
      </c>
      <c r="K21" s="5">
        <f t="shared" si="0"/>
        <v>2.1142857142857143</v>
      </c>
    </row>
    <row r="22" spans="7:13">
      <c r="G22" s="81"/>
      <c r="H22" s="5" t="s">
        <v>74</v>
      </c>
      <c r="I22" s="5">
        <v>0.32200000000000001</v>
      </c>
      <c r="J22" s="5">
        <v>50</v>
      </c>
      <c r="K22" s="5">
        <f t="shared" si="0"/>
        <v>2.15</v>
      </c>
    </row>
    <row r="23" spans="7:13">
      <c r="G23" s="81"/>
      <c r="H23" s="5" t="s">
        <v>75</v>
      </c>
      <c r="I23" s="5">
        <v>0.29799999999999999</v>
      </c>
      <c r="J23" s="5">
        <v>50</v>
      </c>
      <c r="K23" s="5">
        <f t="shared" si="0"/>
        <v>1.9785714285714284</v>
      </c>
    </row>
    <row r="24" spans="7:13">
      <c r="G24" s="81"/>
      <c r="H24" s="5" t="s">
        <v>76</v>
      </c>
      <c r="I24" s="5">
        <v>0.29899999999999999</v>
      </c>
      <c r="J24" s="5">
        <v>50</v>
      </c>
      <c r="K24" s="5">
        <f t="shared" si="0"/>
        <v>1.9857142857142853</v>
      </c>
    </row>
    <row r="25" spans="7:13">
      <c r="G25" s="81"/>
      <c r="H25" s="5" t="s">
        <v>77</v>
      </c>
      <c r="I25" s="5">
        <v>0.32700000000000001</v>
      </c>
      <c r="J25" s="5">
        <v>50</v>
      </c>
      <c r="K25" s="5">
        <f t="shared" si="0"/>
        <v>2.1857142857142859</v>
      </c>
    </row>
    <row r="26" spans="7:13">
      <c r="G26" s="81"/>
      <c r="H26" s="5" t="s">
        <v>78</v>
      </c>
      <c r="I26" s="5">
        <v>0.32800000000000001</v>
      </c>
      <c r="J26" s="5">
        <v>50</v>
      </c>
      <c r="K26" s="5">
        <f t="shared" si="0"/>
        <v>2.1928571428571426</v>
      </c>
      <c r="L26" s="5">
        <f t="shared" ref="L26" si="5">AVERAGE(K21:K26)</f>
        <v>2.1011904761904763</v>
      </c>
      <c r="M26" s="5">
        <f t="shared" ref="M26" si="6">_xlfn.STDEV.S(K21:K26)</f>
        <v>9.6406523052513682E-2</v>
      </c>
    </row>
    <row r="27" spans="7:13">
      <c r="G27" s="81"/>
      <c r="H27" s="5" t="s">
        <v>79</v>
      </c>
      <c r="I27" s="5">
        <v>0.38500000000000001</v>
      </c>
      <c r="J27" s="5">
        <v>200</v>
      </c>
      <c r="K27" s="5">
        <f t="shared" si="0"/>
        <v>10.4</v>
      </c>
    </row>
    <row r="28" spans="7:13">
      <c r="G28" s="81"/>
      <c r="H28" s="5" t="s">
        <v>80</v>
      </c>
      <c r="I28" s="5">
        <v>0.38900000000000001</v>
      </c>
      <c r="J28" s="5">
        <v>200</v>
      </c>
      <c r="K28" s="5">
        <f t="shared" si="0"/>
        <v>10.514285714285714</v>
      </c>
    </row>
    <row r="29" spans="7:13">
      <c r="G29" s="81"/>
      <c r="H29" s="5" t="s">
        <v>81</v>
      </c>
      <c r="I29" s="5">
        <v>0.42199999999999999</v>
      </c>
      <c r="J29" s="5">
        <v>200</v>
      </c>
      <c r="K29" s="5">
        <f t="shared" si="0"/>
        <v>11.457142857142856</v>
      </c>
    </row>
    <row r="30" spans="7:13">
      <c r="G30" s="81"/>
      <c r="H30" s="5" t="s">
        <v>82</v>
      </c>
      <c r="I30" s="5">
        <v>0.41</v>
      </c>
      <c r="J30" s="5">
        <v>200</v>
      </c>
      <c r="K30" s="5">
        <f t="shared" si="0"/>
        <v>11.114285714285712</v>
      </c>
    </row>
    <row r="31" spans="7:13">
      <c r="G31" s="81"/>
      <c r="H31" s="5" t="s">
        <v>83</v>
      </c>
      <c r="I31" s="5">
        <v>0.44600000000000001</v>
      </c>
      <c r="J31" s="5">
        <v>200</v>
      </c>
      <c r="K31" s="5">
        <f t="shared" si="0"/>
        <v>12.142857142857141</v>
      </c>
    </row>
    <row r="32" spans="7:13">
      <c r="G32" s="81"/>
      <c r="H32" s="5" t="s">
        <v>84</v>
      </c>
      <c r="I32" s="5">
        <v>0.44400000000000001</v>
      </c>
      <c r="J32" s="5">
        <v>200</v>
      </c>
      <c r="K32" s="5">
        <f t="shared" si="0"/>
        <v>12.085714285714284</v>
      </c>
      <c r="L32" s="5">
        <f t="shared" ref="L32" si="7">AVERAGE(K27:K32)</f>
        <v>11.285714285714285</v>
      </c>
      <c r="M32" s="5">
        <f t="shared" ref="M32" si="8">_xlfn.STDEV.S(K27:K32)</f>
        <v>0.75007482619933175</v>
      </c>
    </row>
    <row r="33" spans="1:25">
      <c r="G33" s="81"/>
      <c r="H33" s="5" t="s">
        <v>85</v>
      </c>
      <c r="I33" s="5">
        <v>0.46</v>
      </c>
      <c r="J33" s="5">
        <v>200</v>
      </c>
      <c r="K33" s="5">
        <f t="shared" si="0"/>
        <v>12.542857142857143</v>
      </c>
    </row>
    <row r="34" spans="1:25">
      <c r="G34" s="81"/>
      <c r="H34" s="5" t="s">
        <v>86</v>
      </c>
      <c r="I34" s="5">
        <v>0.47099999999999997</v>
      </c>
      <c r="J34" s="5">
        <v>200</v>
      </c>
      <c r="K34" s="5">
        <f t="shared" si="0"/>
        <v>12.857142857142856</v>
      </c>
    </row>
    <row r="35" spans="1:25">
      <c r="G35" s="81"/>
      <c r="H35" s="5" t="s">
        <v>87</v>
      </c>
      <c r="I35" s="5">
        <v>0.45100000000000001</v>
      </c>
      <c r="J35" s="5">
        <v>200</v>
      </c>
      <c r="K35" s="5">
        <f t="shared" si="0"/>
        <v>12.285714285714285</v>
      </c>
    </row>
    <row r="36" spans="1:25">
      <c r="G36" s="81"/>
      <c r="H36" s="5" t="s">
        <v>88</v>
      </c>
      <c r="I36" s="5">
        <v>0.45700000000000002</v>
      </c>
      <c r="J36" s="5">
        <v>200</v>
      </c>
      <c r="K36" s="5">
        <f t="shared" si="0"/>
        <v>12.457142857142857</v>
      </c>
    </row>
    <row r="37" spans="1:25">
      <c r="G37" s="81"/>
      <c r="H37" s="5" t="s">
        <v>89</v>
      </c>
      <c r="I37" s="5">
        <v>0.42899999999999999</v>
      </c>
      <c r="J37" s="5">
        <v>200</v>
      </c>
      <c r="K37" s="5">
        <f t="shared" si="0"/>
        <v>11.657142857142855</v>
      </c>
    </row>
    <row r="38" spans="1:25">
      <c r="G38" s="81"/>
      <c r="H38" s="5" t="s">
        <v>90</v>
      </c>
      <c r="I38" s="5">
        <v>0.43</v>
      </c>
      <c r="J38" s="5">
        <v>200</v>
      </c>
      <c r="K38" s="5">
        <f t="shared" si="0"/>
        <v>11.685714285714285</v>
      </c>
      <c r="L38" s="5">
        <f t="shared" ref="L38" si="9">AVERAGE(K33:K38)</f>
        <v>12.247619047619047</v>
      </c>
      <c r="M38" s="5">
        <f t="shared" ref="M38" si="10">_xlfn.STDEV.S(K33:K38)</f>
        <v>0.48341191010351858</v>
      </c>
    </row>
    <row r="43" spans="1:25">
      <c r="H43" s="22"/>
    </row>
    <row r="44" spans="1:25">
      <c r="G44" s="5" t="s">
        <v>188</v>
      </c>
      <c r="H44" s="5" t="s">
        <v>31</v>
      </c>
      <c r="I44" s="5" t="s">
        <v>318</v>
      </c>
      <c r="J44" s="5" t="s">
        <v>319</v>
      </c>
      <c r="K44" s="5" t="s">
        <v>322</v>
      </c>
      <c r="L44" s="5" t="s">
        <v>323</v>
      </c>
      <c r="M44" s="5" t="s">
        <v>3</v>
      </c>
      <c r="O44" s="5" t="s">
        <v>188</v>
      </c>
      <c r="P44" s="5" t="s">
        <v>31</v>
      </c>
      <c r="Q44" s="5" t="s">
        <v>318</v>
      </c>
      <c r="R44" s="5" t="s">
        <v>319</v>
      </c>
      <c r="S44" s="5" t="s">
        <v>322</v>
      </c>
      <c r="T44" s="5" t="s">
        <v>323</v>
      </c>
      <c r="U44" s="5" t="s">
        <v>3</v>
      </c>
      <c r="W44" s="5" t="s">
        <v>354</v>
      </c>
      <c r="X44" s="5" t="s">
        <v>323</v>
      </c>
      <c r="Y44" s="5" t="s">
        <v>3</v>
      </c>
    </row>
    <row r="45" spans="1:25">
      <c r="A45" s="5" t="s">
        <v>11</v>
      </c>
      <c r="B45" s="5" t="s">
        <v>43</v>
      </c>
      <c r="C45" s="5" t="s">
        <v>318</v>
      </c>
      <c r="G45" s="79" t="s">
        <v>18</v>
      </c>
      <c r="H45" s="5" t="s">
        <v>324</v>
      </c>
      <c r="I45" s="5">
        <v>2.5999999999999999E-2</v>
      </c>
      <c r="J45" s="5">
        <v>10</v>
      </c>
      <c r="K45" s="5">
        <f t="shared" ref="K45:K74" si="11">(I45-0.0115)/0.007*J45/1000</f>
        <v>2.0714285714285713E-2</v>
      </c>
      <c r="O45" s="79" t="s">
        <v>22</v>
      </c>
      <c r="P45" s="5" t="s">
        <v>324</v>
      </c>
      <c r="Q45" s="5">
        <v>3.2000000000000001E-2</v>
      </c>
      <c r="R45" s="5">
        <v>5</v>
      </c>
      <c r="S45" s="5">
        <f t="shared" ref="S45:S74" si="12">(Q45-0.0115)/0.007*R45/1000</f>
        <v>1.4642857142857145E-2</v>
      </c>
      <c r="W45" s="5" t="s">
        <v>40</v>
      </c>
      <c r="X45" s="5">
        <f>L50</f>
        <v>0.01</v>
      </c>
      <c r="Y45" s="5">
        <f>M50</f>
        <v>9.1137930901351912E-3</v>
      </c>
    </row>
    <row r="46" spans="1:25">
      <c r="A46" s="5">
        <v>0</v>
      </c>
      <c r="B46" s="5">
        <v>0</v>
      </c>
      <c r="C46" s="5">
        <v>1.4999999999999999E-2</v>
      </c>
      <c r="G46" s="79"/>
      <c r="H46" s="5" t="s">
        <v>325</v>
      </c>
      <c r="I46" s="5">
        <v>1.2999999999999999E-2</v>
      </c>
      <c r="J46" s="5">
        <v>10</v>
      </c>
      <c r="K46" s="5">
        <f t="shared" si="11"/>
        <v>2.1428571428571425E-3</v>
      </c>
      <c r="O46" s="79"/>
      <c r="P46" s="5" t="s">
        <v>325</v>
      </c>
      <c r="Q46" s="5">
        <v>3.2000000000000001E-2</v>
      </c>
      <c r="R46" s="5">
        <v>5</v>
      </c>
      <c r="S46" s="5">
        <f t="shared" si="12"/>
        <v>1.4642857142857145E-2</v>
      </c>
      <c r="W46" s="5" t="s">
        <v>48</v>
      </c>
      <c r="X46" s="5">
        <f>L56</f>
        <v>2.7380952380952377E-2</v>
      </c>
      <c r="Y46" s="5">
        <f>M56</f>
        <v>5.0034002044052157E-3</v>
      </c>
    </row>
    <row r="47" spans="1:25">
      <c r="A47" s="5">
        <v>1</v>
      </c>
      <c r="B47" s="5">
        <v>20</v>
      </c>
      <c r="C47" s="5">
        <v>0.153</v>
      </c>
      <c r="G47" s="79"/>
      <c r="H47" s="5" t="s">
        <v>326</v>
      </c>
      <c r="I47" s="5">
        <v>1.4999999999999999E-2</v>
      </c>
      <c r="J47" s="5">
        <v>10</v>
      </c>
      <c r="K47" s="5">
        <f t="shared" si="11"/>
        <v>4.9999999999999992E-3</v>
      </c>
      <c r="O47" s="79"/>
      <c r="P47" s="5" t="s">
        <v>326</v>
      </c>
      <c r="Q47" s="5">
        <v>0.04</v>
      </c>
      <c r="R47" s="5">
        <v>5</v>
      </c>
      <c r="S47" s="5">
        <f t="shared" si="12"/>
        <v>2.0357142857142855E-2</v>
      </c>
      <c r="W47" s="5" t="s">
        <v>49</v>
      </c>
      <c r="X47" s="5">
        <f>L62</f>
        <v>2.5154761904761904</v>
      </c>
      <c r="Y47" s="5">
        <f>M62</f>
        <v>5.222921745979537E-2</v>
      </c>
    </row>
    <row r="48" spans="1:25">
      <c r="A48" s="5">
        <v>2</v>
      </c>
      <c r="B48" s="5">
        <v>40</v>
      </c>
      <c r="C48" s="5">
        <v>0.29199999999999998</v>
      </c>
      <c r="G48" s="79"/>
      <c r="H48" s="5" t="s">
        <v>327</v>
      </c>
      <c r="I48" s="5">
        <v>1.2999999999999999E-2</v>
      </c>
      <c r="J48" s="5">
        <v>10</v>
      </c>
      <c r="K48" s="5">
        <f t="shared" si="11"/>
        <v>2.1428571428571425E-3</v>
      </c>
      <c r="O48" s="79"/>
      <c r="P48" s="5" t="s">
        <v>327</v>
      </c>
      <c r="Q48" s="5">
        <v>0.04</v>
      </c>
      <c r="R48" s="5">
        <v>5</v>
      </c>
      <c r="S48" s="5">
        <f t="shared" si="12"/>
        <v>2.0357142857142855E-2</v>
      </c>
      <c r="W48" s="5" t="s">
        <v>50</v>
      </c>
      <c r="X48" s="5">
        <f>L68</f>
        <v>8.0714285714285725E-2</v>
      </c>
      <c r="Y48" s="5">
        <f>M68</f>
        <v>9.4760708295867808E-3</v>
      </c>
    </row>
    <row r="49" spans="1:25">
      <c r="A49" s="5">
        <v>3</v>
      </c>
      <c r="B49" s="5">
        <v>60</v>
      </c>
      <c r="C49" s="5">
        <v>0.437</v>
      </c>
      <c r="G49" s="79"/>
      <c r="H49" s="5" t="s">
        <v>328</v>
      </c>
      <c r="I49" s="5">
        <v>1.7000000000000001E-2</v>
      </c>
      <c r="J49" s="5">
        <v>10</v>
      </c>
      <c r="K49" s="5">
        <f t="shared" si="11"/>
        <v>7.8571428571428594E-3</v>
      </c>
      <c r="O49" s="79"/>
      <c r="P49" s="5" t="s">
        <v>328</v>
      </c>
      <c r="Q49" s="5">
        <v>2.1000000000000001E-2</v>
      </c>
      <c r="R49" s="5">
        <v>5</v>
      </c>
      <c r="S49" s="5">
        <f t="shared" si="12"/>
        <v>6.7857142857142873E-3</v>
      </c>
      <c r="W49" s="5" t="s">
        <v>51</v>
      </c>
      <c r="X49" s="5">
        <f>L74</f>
        <v>1.3464285714285713</v>
      </c>
      <c r="Y49" s="5">
        <f>M74</f>
        <v>8.9328561147791363E-2</v>
      </c>
    </row>
    <row r="50" spans="1:25">
      <c r="A50" s="5">
        <v>4</v>
      </c>
      <c r="B50" s="5">
        <v>80</v>
      </c>
      <c r="C50" s="5">
        <v>0.55000000000000004</v>
      </c>
      <c r="G50" s="79"/>
      <c r="H50" s="5" t="s">
        <v>329</v>
      </c>
      <c r="I50" s="5">
        <v>2.7E-2</v>
      </c>
      <c r="J50" s="5">
        <v>10</v>
      </c>
      <c r="K50" s="5">
        <f t="shared" si="11"/>
        <v>2.2142857142857145E-2</v>
      </c>
      <c r="L50" s="5">
        <f t="shared" ref="L50" si="13">AVERAGE(K45:K50)</f>
        <v>0.01</v>
      </c>
      <c r="M50" s="5">
        <f t="shared" ref="M50" si="14">_xlfn.STDEV.S(K45:K50)</f>
        <v>9.1137930901351912E-3</v>
      </c>
      <c r="O50" s="79"/>
      <c r="P50" s="5" t="s">
        <v>329</v>
      </c>
      <c r="Q50" s="5">
        <v>2.1000000000000001E-2</v>
      </c>
      <c r="R50" s="5">
        <v>5</v>
      </c>
      <c r="S50" s="5">
        <f t="shared" si="12"/>
        <v>6.7857142857142873E-3</v>
      </c>
      <c r="T50" s="5">
        <f t="shared" ref="T50" si="15">AVERAGE(S45:S50)</f>
        <v>1.3928571428571427E-2</v>
      </c>
      <c r="U50" s="5">
        <f t="shared" ref="U50" si="16">_xlfn.STDEV.S(S45:S50)</f>
        <v>6.0944940022004453E-3</v>
      </c>
    </row>
    <row r="51" spans="1:25">
      <c r="A51" s="5">
        <v>5</v>
      </c>
      <c r="B51" s="5">
        <v>100</v>
      </c>
      <c r="C51" s="5">
        <v>0.73299999999999998</v>
      </c>
      <c r="G51" s="79"/>
      <c r="H51" s="5" t="s">
        <v>330</v>
      </c>
      <c r="I51" s="5">
        <v>3.6999999999999998E-2</v>
      </c>
      <c r="J51" s="5">
        <v>10</v>
      </c>
      <c r="K51" s="5">
        <f t="shared" si="11"/>
        <v>3.6428571428571421E-2</v>
      </c>
      <c r="O51" s="79"/>
      <c r="P51" s="5" t="s">
        <v>330</v>
      </c>
      <c r="Q51" s="5">
        <v>2.1000000000000001E-2</v>
      </c>
      <c r="R51" s="5">
        <v>25</v>
      </c>
      <c r="S51" s="5">
        <f t="shared" si="12"/>
        <v>3.392857142857144E-2</v>
      </c>
      <c r="W51" s="5" t="s">
        <v>355</v>
      </c>
      <c r="X51" s="5" t="s">
        <v>323</v>
      </c>
      <c r="Y51" s="5" t="s">
        <v>3</v>
      </c>
    </row>
    <row r="52" spans="1:25">
      <c r="G52" s="79"/>
      <c r="H52" s="5" t="s">
        <v>331</v>
      </c>
      <c r="I52" s="5">
        <v>3.2000000000000001E-2</v>
      </c>
      <c r="J52" s="5">
        <v>10</v>
      </c>
      <c r="K52" s="5">
        <f t="shared" si="11"/>
        <v>2.928571428571429E-2</v>
      </c>
      <c r="O52" s="79"/>
      <c r="P52" s="5" t="s">
        <v>331</v>
      </c>
      <c r="Q52" s="5">
        <v>2.1999999999999999E-2</v>
      </c>
      <c r="R52" s="5">
        <v>25</v>
      </c>
      <c r="S52" s="5">
        <f t="shared" si="12"/>
        <v>3.7499999999999992E-2</v>
      </c>
      <c r="W52" s="5" t="s">
        <v>40</v>
      </c>
      <c r="X52" s="5">
        <f>T50</f>
        <v>1.3928571428571427E-2</v>
      </c>
      <c r="Y52" s="5">
        <f>U50</f>
        <v>6.0944940022004453E-3</v>
      </c>
    </row>
    <row r="53" spans="1:25">
      <c r="G53" s="79"/>
      <c r="H53" s="5" t="s">
        <v>332</v>
      </c>
      <c r="I53" s="5">
        <v>2.9000000000000001E-2</v>
      </c>
      <c r="J53" s="5">
        <v>10</v>
      </c>
      <c r="K53" s="5">
        <f t="shared" si="11"/>
        <v>2.5000000000000001E-2</v>
      </c>
      <c r="O53" s="79"/>
      <c r="P53" s="5" t="s">
        <v>332</v>
      </c>
      <c r="Q53" s="5">
        <v>1.4999999999999999E-2</v>
      </c>
      <c r="R53" s="5">
        <v>25</v>
      </c>
      <c r="S53" s="5">
        <f t="shared" si="12"/>
        <v>1.2499999999999999E-2</v>
      </c>
      <c r="W53" s="5" t="s">
        <v>48</v>
      </c>
      <c r="X53" s="5">
        <f>T56</f>
        <v>4.0476190476190478E-2</v>
      </c>
      <c r="Y53" s="5">
        <f>U56</f>
        <v>3.6799003609699371E-2</v>
      </c>
    </row>
    <row r="54" spans="1:25">
      <c r="G54" s="79"/>
      <c r="H54" s="5" t="s">
        <v>333</v>
      </c>
      <c r="I54" s="5">
        <v>2.9000000000000001E-2</v>
      </c>
      <c r="J54" s="5">
        <v>10</v>
      </c>
      <c r="K54" s="5">
        <f t="shared" si="11"/>
        <v>2.5000000000000001E-2</v>
      </c>
      <c r="O54" s="79"/>
      <c r="P54" s="5" t="s">
        <v>333</v>
      </c>
      <c r="Q54" s="5">
        <v>4.2000000000000003E-2</v>
      </c>
      <c r="R54" s="5">
        <v>25</v>
      </c>
      <c r="S54" s="5">
        <f t="shared" si="12"/>
        <v>0.10892857142857144</v>
      </c>
      <c r="W54" s="5" t="s">
        <v>49</v>
      </c>
      <c r="X54" s="5">
        <f>T62</f>
        <v>3.8690476190476192E-2</v>
      </c>
      <c r="Y54" s="5">
        <f>U62</f>
        <v>6.649638116080471E-3</v>
      </c>
    </row>
    <row r="55" spans="1:25">
      <c r="G55" s="79"/>
      <c r="H55" s="5" t="s">
        <v>334</v>
      </c>
      <c r="I55" s="5">
        <v>0.03</v>
      </c>
      <c r="J55" s="5">
        <v>10</v>
      </c>
      <c r="K55" s="5">
        <f t="shared" si="11"/>
        <v>2.6428571428571426E-2</v>
      </c>
      <c r="O55" s="79"/>
      <c r="P55" s="5" t="s">
        <v>334</v>
      </c>
      <c r="Q55" s="5">
        <v>1.2999999999999999E-2</v>
      </c>
      <c r="R55" s="5">
        <v>25</v>
      </c>
      <c r="S55" s="5">
        <f t="shared" si="12"/>
        <v>5.3571428571428555E-3</v>
      </c>
      <c r="W55" s="5" t="s">
        <v>50</v>
      </c>
      <c r="X55" s="5">
        <f>T68</f>
        <v>5.9523809523809527E-2</v>
      </c>
      <c r="Y55" s="5">
        <f>U68</f>
        <v>5.1081001433830493E-2</v>
      </c>
    </row>
    <row r="56" spans="1:25">
      <c r="G56" s="79"/>
      <c r="H56" s="5" t="s">
        <v>335</v>
      </c>
      <c r="I56" s="5">
        <v>2.7E-2</v>
      </c>
      <c r="J56" s="5">
        <v>10</v>
      </c>
      <c r="K56" s="5">
        <f t="shared" si="11"/>
        <v>2.2142857142857145E-2</v>
      </c>
      <c r="L56" s="5">
        <f t="shared" ref="L56:L74" si="17">AVERAGE(K51:K56)</f>
        <v>2.7380952380952377E-2</v>
      </c>
      <c r="M56" s="5">
        <f t="shared" ref="M56" si="18">_xlfn.STDEV.S(K51:K56)</f>
        <v>5.0034002044052157E-3</v>
      </c>
      <c r="O56" s="79"/>
      <c r="P56" s="5" t="s">
        <v>335</v>
      </c>
      <c r="Q56" s="5">
        <v>2.4E-2</v>
      </c>
      <c r="R56" s="5">
        <v>25</v>
      </c>
      <c r="S56" s="5">
        <f t="shared" si="12"/>
        <v>4.4642857142857144E-2</v>
      </c>
      <c r="T56" s="5">
        <f t="shared" ref="T56:T74" si="19">AVERAGE(S51:S56)</f>
        <v>4.0476190476190478E-2</v>
      </c>
      <c r="U56" s="5">
        <f t="shared" ref="U56" si="20">_xlfn.STDEV.S(S51:S56)</f>
        <v>3.6799003609699371E-2</v>
      </c>
      <c r="W56" s="5" t="s">
        <v>51</v>
      </c>
      <c r="X56" s="5">
        <f>T74</f>
        <v>4.3452380952380958E-2</v>
      </c>
      <c r="Y56" s="5">
        <f>U74</f>
        <v>1.1664236870396087E-2</v>
      </c>
    </row>
    <row r="57" spans="1:25">
      <c r="G57" s="79"/>
      <c r="H57" s="5" t="s">
        <v>336</v>
      </c>
      <c r="I57" s="5">
        <v>0.35499999999999998</v>
      </c>
      <c r="J57" s="5">
        <v>50</v>
      </c>
      <c r="K57" s="5">
        <f t="shared" si="11"/>
        <v>2.4535714285714283</v>
      </c>
      <c r="O57" s="79"/>
      <c r="P57" s="5" t="s">
        <v>336</v>
      </c>
      <c r="Q57" s="5">
        <v>2.1999999999999999E-2</v>
      </c>
      <c r="R57" s="5">
        <v>25</v>
      </c>
      <c r="S57" s="5">
        <f t="shared" si="12"/>
        <v>3.7499999999999992E-2</v>
      </c>
    </row>
    <row r="58" spans="1:25">
      <c r="G58" s="79"/>
      <c r="H58" s="5" t="s">
        <v>337</v>
      </c>
      <c r="I58" s="5">
        <v>0.35899999999999999</v>
      </c>
      <c r="J58" s="5">
        <v>50</v>
      </c>
      <c r="K58" s="5">
        <f t="shared" si="11"/>
        <v>2.4821428571428568</v>
      </c>
      <c r="O58" s="79"/>
      <c r="P58" s="5" t="s">
        <v>337</v>
      </c>
      <c r="Q58" s="5">
        <v>2.1999999999999999E-2</v>
      </c>
      <c r="R58" s="5">
        <v>25</v>
      </c>
      <c r="S58" s="5">
        <f t="shared" si="12"/>
        <v>3.7499999999999992E-2</v>
      </c>
    </row>
    <row r="59" spans="1:25">
      <c r="G59" s="79"/>
      <c r="H59" s="5" t="s">
        <v>338</v>
      </c>
      <c r="I59" s="5">
        <v>0.373</v>
      </c>
      <c r="J59" s="5">
        <v>50</v>
      </c>
      <c r="K59" s="5">
        <f t="shared" si="11"/>
        <v>2.5821428571428569</v>
      </c>
      <c r="O59" s="79"/>
      <c r="P59" s="5" t="s">
        <v>338</v>
      </c>
      <c r="Q59" s="5">
        <v>2.1000000000000001E-2</v>
      </c>
      <c r="R59" s="5">
        <v>25</v>
      </c>
      <c r="S59" s="5">
        <f t="shared" si="12"/>
        <v>3.392857142857144E-2</v>
      </c>
    </row>
    <row r="60" spans="1:25">
      <c r="G60" s="79"/>
      <c r="H60" s="5" t="s">
        <v>339</v>
      </c>
      <c r="I60" s="5">
        <v>0.36</v>
      </c>
      <c r="J60" s="5">
        <v>50</v>
      </c>
      <c r="K60" s="5">
        <f t="shared" si="11"/>
        <v>2.4892857142857143</v>
      </c>
      <c r="O60" s="79"/>
      <c r="P60" s="5" t="s">
        <v>339</v>
      </c>
      <c r="Q60" s="5">
        <v>2.5000000000000001E-2</v>
      </c>
      <c r="R60" s="5">
        <v>25</v>
      </c>
      <c r="S60" s="5">
        <f t="shared" si="12"/>
        <v>4.8214285714285723E-2</v>
      </c>
    </row>
    <row r="61" spans="1:25">
      <c r="G61" s="79"/>
      <c r="H61" s="5" t="s">
        <v>340</v>
      </c>
      <c r="I61" s="5">
        <v>0.36299999999999999</v>
      </c>
      <c r="J61" s="5">
        <v>50</v>
      </c>
      <c r="K61" s="5">
        <f t="shared" si="11"/>
        <v>2.5107142857142852</v>
      </c>
      <c r="O61" s="79"/>
      <c r="P61" s="5" t="s">
        <v>340</v>
      </c>
      <c r="Q61" s="5">
        <v>2.4E-2</v>
      </c>
      <c r="R61" s="5">
        <v>25</v>
      </c>
      <c r="S61" s="5">
        <f t="shared" si="12"/>
        <v>4.4642857142857144E-2</v>
      </c>
    </row>
    <row r="62" spans="1:25">
      <c r="G62" s="79"/>
      <c r="H62" s="5" t="s">
        <v>341</v>
      </c>
      <c r="I62" s="5">
        <v>0.372</v>
      </c>
      <c r="J62" s="5">
        <v>50</v>
      </c>
      <c r="K62" s="5">
        <f t="shared" si="11"/>
        <v>2.5750000000000002</v>
      </c>
      <c r="L62" s="5">
        <f t="shared" si="17"/>
        <v>2.5154761904761904</v>
      </c>
      <c r="M62" s="5">
        <f t="shared" ref="M62" si="21">_xlfn.STDEV.S(K57:K62)</f>
        <v>5.222921745979537E-2</v>
      </c>
      <c r="O62" s="79"/>
      <c r="P62" s="5" t="s">
        <v>341</v>
      </c>
      <c r="Q62" s="5">
        <v>0.02</v>
      </c>
      <c r="R62" s="5">
        <v>25</v>
      </c>
      <c r="S62" s="5">
        <f t="shared" si="12"/>
        <v>3.035714285714286E-2</v>
      </c>
      <c r="T62" s="5">
        <f t="shared" si="19"/>
        <v>3.8690476190476192E-2</v>
      </c>
      <c r="U62" s="5">
        <f t="shared" ref="U62" si="22">_xlfn.STDEV.S(S57:S62)</f>
        <v>6.649638116080471E-3</v>
      </c>
    </row>
    <row r="63" spans="1:25">
      <c r="G63" s="79"/>
      <c r="H63" s="5" t="s">
        <v>342</v>
      </c>
      <c r="I63" s="5">
        <v>6.2E-2</v>
      </c>
      <c r="J63" s="5">
        <v>10</v>
      </c>
      <c r="K63" s="5">
        <f t="shared" si="11"/>
        <v>7.2142857142857134E-2</v>
      </c>
      <c r="O63" s="79"/>
      <c r="P63" s="5" t="s">
        <v>342</v>
      </c>
      <c r="Q63" s="5">
        <v>5.7000000000000002E-2</v>
      </c>
      <c r="R63" s="5">
        <v>25</v>
      </c>
      <c r="S63" s="5">
        <f t="shared" si="12"/>
        <v>0.16250000000000001</v>
      </c>
    </row>
    <row r="64" spans="1:25">
      <c r="G64" s="79"/>
      <c r="H64" s="5" t="s">
        <v>343</v>
      </c>
      <c r="I64" s="5">
        <v>8.1000000000000003E-2</v>
      </c>
      <c r="J64" s="5">
        <v>10</v>
      </c>
      <c r="K64" s="5">
        <f t="shared" si="11"/>
        <v>9.9285714285714297E-2</v>
      </c>
      <c r="O64" s="79"/>
      <c r="P64" s="5" t="s">
        <v>343</v>
      </c>
      <c r="Q64" s="5">
        <v>0.02</v>
      </c>
      <c r="R64" s="5">
        <v>25</v>
      </c>
      <c r="S64" s="5">
        <f t="shared" si="12"/>
        <v>3.035714285714286E-2</v>
      </c>
    </row>
    <row r="65" spans="7:21">
      <c r="G65" s="79"/>
      <c r="H65" s="5" t="s">
        <v>344</v>
      </c>
      <c r="I65" s="5">
        <v>6.6000000000000003E-2</v>
      </c>
      <c r="J65" s="5">
        <v>10</v>
      </c>
      <c r="K65" s="5">
        <f t="shared" si="11"/>
        <v>7.7857142857142861E-2</v>
      </c>
      <c r="O65" s="79"/>
      <c r="P65" s="5" t="s">
        <v>344</v>
      </c>
      <c r="Q65" s="5">
        <v>0.02</v>
      </c>
      <c r="R65" s="5">
        <v>25</v>
      </c>
      <c r="S65" s="5">
        <f t="shared" si="12"/>
        <v>3.035714285714286E-2</v>
      </c>
    </row>
    <row r="66" spans="7:21">
      <c r="G66" s="79"/>
      <c r="H66" s="5" t="s">
        <v>345</v>
      </c>
      <c r="I66" s="5">
        <v>6.7000000000000004E-2</v>
      </c>
      <c r="J66" s="5">
        <v>10</v>
      </c>
      <c r="K66" s="5">
        <f t="shared" si="11"/>
        <v>7.9285714285714293E-2</v>
      </c>
      <c r="O66" s="79"/>
      <c r="P66" s="5" t="s">
        <v>345</v>
      </c>
      <c r="Q66" s="5">
        <v>2.3E-2</v>
      </c>
      <c r="R66" s="5">
        <v>25</v>
      </c>
      <c r="S66" s="5">
        <f t="shared" si="12"/>
        <v>4.1071428571428571E-2</v>
      </c>
    </row>
    <row r="67" spans="7:21">
      <c r="G67" s="79"/>
      <c r="H67" s="5" t="s">
        <v>346</v>
      </c>
      <c r="I67" s="5">
        <v>6.7000000000000004E-2</v>
      </c>
      <c r="J67" s="5">
        <v>10</v>
      </c>
      <c r="K67" s="5">
        <f t="shared" si="11"/>
        <v>7.9285714285714293E-2</v>
      </c>
      <c r="O67" s="79"/>
      <c r="P67" s="5" t="s">
        <v>346</v>
      </c>
      <c r="Q67" s="5">
        <v>2.5999999999999999E-2</v>
      </c>
      <c r="R67" s="5">
        <v>25</v>
      </c>
      <c r="S67" s="5">
        <f t="shared" si="12"/>
        <v>5.1785714285714275E-2</v>
      </c>
    </row>
    <row r="68" spans="7:21">
      <c r="G68" s="79"/>
      <c r="H68" s="5" t="s">
        <v>347</v>
      </c>
      <c r="I68" s="5">
        <v>6.5000000000000002E-2</v>
      </c>
      <c r="J68" s="5">
        <v>10</v>
      </c>
      <c r="K68" s="5">
        <f t="shared" si="11"/>
        <v>7.6428571428571429E-2</v>
      </c>
      <c r="L68" s="5">
        <f t="shared" si="17"/>
        <v>8.0714285714285725E-2</v>
      </c>
      <c r="M68" s="5">
        <f t="shared" ref="M68" si="23">_xlfn.STDEV.S(K63:K68)</f>
        <v>9.4760708295867808E-3</v>
      </c>
      <c r="O68" s="79"/>
      <c r="P68" s="5" t="s">
        <v>347</v>
      </c>
      <c r="Q68" s="5">
        <v>2.3E-2</v>
      </c>
      <c r="R68" s="5">
        <v>25</v>
      </c>
      <c r="S68" s="5">
        <f t="shared" si="12"/>
        <v>4.1071428571428571E-2</v>
      </c>
      <c r="T68" s="5">
        <f t="shared" si="19"/>
        <v>5.9523809523809527E-2</v>
      </c>
      <c r="U68" s="5">
        <f t="shared" ref="U68" si="24">_xlfn.STDEV.S(S63:S68)</f>
        <v>5.1081001433830493E-2</v>
      </c>
    </row>
    <row r="69" spans="7:21">
      <c r="G69" s="79"/>
      <c r="H69" s="5" t="s">
        <v>348</v>
      </c>
      <c r="I69" s="5">
        <v>0.19500000000000001</v>
      </c>
      <c r="J69" s="5">
        <v>50</v>
      </c>
      <c r="K69" s="5">
        <f t="shared" si="11"/>
        <v>1.3107142857142855</v>
      </c>
      <c r="O69" s="79"/>
      <c r="P69" s="5" t="s">
        <v>348</v>
      </c>
      <c r="Q69" s="5">
        <v>2.1000000000000001E-2</v>
      </c>
      <c r="R69" s="5">
        <v>25</v>
      </c>
      <c r="S69" s="5">
        <f t="shared" si="12"/>
        <v>3.392857142857144E-2</v>
      </c>
    </row>
    <row r="70" spans="7:21">
      <c r="G70" s="79"/>
      <c r="H70" s="5" t="s">
        <v>349</v>
      </c>
      <c r="I70" s="5">
        <v>0.19</v>
      </c>
      <c r="J70" s="5">
        <v>50</v>
      </c>
      <c r="K70" s="5">
        <f t="shared" si="11"/>
        <v>1.2749999999999999</v>
      </c>
      <c r="O70" s="79"/>
      <c r="P70" s="5" t="s">
        <v>349</v>
      </c>
      <c r="Q70" s="5">
        <v>2.4E-2</v>
      </c>
      <c r="R70" s="5">
        <v>25</v>
      </c>
      <c r="S70" s="5">
        <f t="shared" si="12"/>
        <v>4.4642857142857144E-2</v>
      </c>
    </row>
    <row r="71" spans="7:21">
      <c r="G71" s="79"/>
      <c r="H71" s="5" t="s">
        <v>350</v>
      </c>
      <c r="I71" s="5">
        <v>0.216</v>
      </c>
      <c r="J71" s="5">
        <v>50</v>
      </c>
      <c r="K71" s="5">
        <f t="shared" si="11"/>
        <v>1.4607142857142856</v>
      </c>
      <c r="O71" s="79"/>
      <c r="P71" s="5" t="s">
        <v>350</v>
      </c>
      <c r="Q71" s="5">
        <v>0.02</v>
      </c>
      <c r="R71" s="5">
        <v>25</v>
      </c>
      <c r="S71" s="5">
        <f t="shared" si="12"/>
        <v>3.035714285714286E-2</v>
      </c>
    </row>
    <row r="72" spans="7:21">
      <c r="G72" s="79"/>
      <c r="H72" s="5" t="s">
        <v>351</v>
      </c>
      <c r="I72" s="5">
        <v>0.216</v>
      </c>
      <c r="J72" s="5">
        <v>50</v>
      </c>
      <c r="K72" s="5">
        <f t="shared" si="11"/>
        <v>1.4607142857142856</v>
      </c>
      <c r="O72" s="79"/>
      <c r="P72" s="5" t="s">
        <v>351</v>
      </c>
      <c r="Q72" s="5">
        <v>2.7E-2</v>
      </c>
      <c r="R72" s="5">
        <v>25</v>
      </c>
      <c r="S72" s="5">
        <f t="shared" si="12"/>
        <v>5.5357142857142862E-2</v>
      </c>
    </row>
    <row r="73" spans="7:21">
      <c r="G73" s="79"/>
      <c r="H73" s="5" t="s">
        <v>352</v>
      </c>
      <c r="I73" s="5">
        <v>0.192</v>
      </c>
      <c r="J73" s="5">
        <v>50</v>
      </c>
      <c r="K73" s="5">
        <f t="shared" si="11"/>
        <v>1.2892857142857141</v>
      </c>
      <c r="O73" s="79"/>
      <c r="P73" s="5" t="s">
        <v>352</v>
      </c>
      <c r="Q73" s="5">
        <v>2.1999999999999999E-2</v>
      </c>
      <c r="R73" s="5">
        <v>25</v>
      </c>
      <c r="S73" s="5">
        <f t="shared" si="12"/>
        <v>3.7499999999999992E-2</v>
      </c>
    </row>
    <row r="74" spans="7:21">
      <c r="G74" s="79"/>
      <c r="H74" s="5" t="s">
        <v>353</v>
      </c>
      <c r="I74" s="5">
        <v>0.191</v>
      </c>
      <c r="J74" s="5">
        <v>50</v>
      </c>
      <c r="K74" s="5">
        <f t="shared" si="11"/>
        <v>1.282142857142857</v>
      </c>
      <c r="L74" s="5">
        <f t="shared" si="17"/>
        <v>1.3464285714285713</v>
      </c>
      <c r="M74" s="5">
        <f t="shared" ref="M74" si="25">_xlfn.STDEV.S(K69:K74)</f>
        <v>8.9328561147791363E-2</v>
      </c>
      <c r="O74" s="79"/>
      <c r="P74" s="5" t="s">
        <v>353</v>
      </c>
      <c r="Q74" s="5">
        <v>2.8000000000000001E-2</v>
      </c>
      <c r="R74" s="5">
        <v>25</v>
      </c>
      <c r="S74" s="5">
        <f t="shared" si="12"/>
        <v>5.8928571428571427E-2</v>
      </c>
      <c r="T74" s="5">
        <f t="shared" si="19"/>
        <v>4.3452380952380958E-2</v>
      </c>
      <c r="U74" s="5">
        <f t="shared" ref="U74" si="26">_xlfn.STDEV.S(S69:S74)</f>
        <v>1.1664236870396087E-2</v>
      </c>
    </row>
    <row r="88" spans="30:37">
      <c r="AD88" s="22"/>
      <c r="AE88" s="22"/>
      <c r="AF88" s="22"/>
      <c r="AG88" s="22"/>
      <c r="AH88" s="22"/>
      <c r="AI88" s="22"/>
      <c r="AJ88" s="22"/>
      <c r="AK88" s="22"/>
    </row>
    <row r="89" spans="30:37">
      <c r="AD89" s="22"/>
      <c r="AE89" s="87"/>
      <c r="AF89" s="87"/>
      <c r="AG89" s="87"/>
      <c r="AH89" s="87"/>
      <c r="AI89" s="87"/>
      <c r="AJ89" s="22"/>
      <c r="AK89" s="22"/>
    </row>
    <row r="90" spans="30:37">
      <c r="AD90" s="22"/>
      <c r="AE90" s="87"/>
      <c r="AF90" s="22"/>
      <c r="AG90" s="22"/>
      <c r="AH90" s="22"/>
      <c r="AI90" s="22"/>
      <c r="AJ90" s="22"/>
      <c r="AK90" s="22"/>
    </row>
    <row r="91" spans="30:37">
      <c r="AD91" s="22"/>
      <c r="AE91" s="22"/>
      <c r="AF91" s="22"/>
      <c r="AG91" s="22"/>
      <c r="AH91" s="22"/>
      <c r="AI91" s="22"/>
      <c r="AJ91" s="22"/>
      <c r="AK91" s="22"/>
    </row>
    <row r="92" spans="30:37">
      <c r="AD92" s="22"/>
      <c r="AE92" s="22"/>
      <c r="AF92" s="22"/>
      <c r="AG92" s="22"/>
      <c r="AH92" s="22"/>
      <c r="AI92" s="22"/>
      <c r="AJ92" s="22"/>
      <c r="AK92" s="22"/>
    </row>
    <row r="93" spans="30:37">
      <c r="AD93" s="22"/>
      <c r="AE93" s="22"/>
      <c r="AF93" s="23"/>
      <c r="AG93" s="22"/>
      <c r="AH93" s="22"/>
      <c r="AI93" s="22"/>
      <c r="AJ93" s="22"/>
      <c r="AK93" s="22"/>
    </row>
    <row r="94" spans="30:37">
      <c r="AD94" s="22"/>
      <c r="AE94" s="22"/>
      <c r="AF94" s="22"/>
      <c r="AG94" s="22"/>
      <c r="AH94" s="22"/>
      <c r="AI94" s="22"/>
      <c r="AJ94" s="22"/>
      <c r="AK94" s="22"/>
    </row>
    <row r="95" spans="30:37">
      <c r="AD95" s="22"/>
      <c r="AE95" s="22"/>
      <c r="AF95" s="23"/>
      <c r="AG95" s="22"/>
      <c r="AH95" s="22"/>
      <c r="AI95" s="22"/>
      <c r="AJ95" s="22"/>
      <c r="AK95" s="22"/>
    </row>
    <row r="96" spans="30:37">
      <c r="AD96" s="22"/>
      <c r="AE96" s="22"/>
      <c r="AF96" s="22"/>
      <c r="AG96" s="22"/>
      <c r="AH96" s="22"/>
      <c r="AI96" s="22"/>
      <c r="AJ96" s="22"/>
      <c r="AK96" s="22"/>
    </row>
    <row r="97" spans="30:37">
      <c r="AD97" s="22"/>
      <c r="AE97" s="22"/>
      <c r="AF97" s="22"/>
      <c r="AG97" s="22"/>
      <c r="AH97" s="22"/>
      <c r="AI97" s="22"/>
      <c r="AJ97" s="22"/>
      <c r="AK97" s="22"/>
    </row>
    <row r="98" spans="30:37">
      <c r="AD98" s="22"/>
      <c r="AE98" s="22"/>
      <c r="AF98" s="22"/>
      <c r="AG98" s="22"/>
      <c r="AH98" s="22"/>
      <c r="AI98" s="22"/>
      <c r="AJ98" s="22"/>
      <c r="AK98" s="22"/>
    </row>
    <row r="99" spans="30:37">
      <c r="AD99" s="22"/>
      <c r="AE99" s="22"/>
      <c r="AF99" s="22"/>
      <c r="AG99" s="22"/>
      <c r="AH99" s="22"/>
      <c r="AI99" s="22"/>
      <c r="AJ99" s="22"/>
      <c r="AK99" s="22"/>
    </row>
    <row r="100" spans="30:37">
      <c r="AD100" s="22"/>
      <c r="AE100" s="22"/>
      <c r="AF100" s="22"/>
      <c r="AG100" s="22"/>
      <c r="AH100" s="22"/>
      <c r="AI100" s="22"/>
      <c r="AJ100" s="22"/>
      <c r="AK100" s="22"/>
    </row>
    <row r="101" spans="30:37">
      <c r="AD101" s="22"/>
      <c r="AE101" s="22"/>
      <c r="AF101" s="22"/>
      <c r="AG101" s="22"/>
      <c r="AH101" s="22"/>
      <c r="AI101" s="22"/>
      <c r="AJ101" s="22"/>
      <c r="AK101" s="22"/>
    </row>
  </sheetData>
  <mergeCells count="6">
    <mergeCell ref="G3:G38"/>
    <mergeCell ref="AF89:AG89"/>
    <mergeCell ref="AH89:AI89"/>
    <mergeCell ref="AE89:AE90"/>
    <mergeCell ref="G45:G74"/>
    <mergeCell ref="O45:O74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4D32B-820F-443C-AFAC-A35E5B25783A}">
  <dimension ref="A1:AC82"/>
  <sheetViews>
    <sheetView topLeftCell="K28" zoomScale="80" zoomScaleNormal="80" workbookViewId="0">
      <selection activeCell="AB53" sqref="AB53"/>
    </sheetView>
  </sheetViews>
  <sheetFormatPr defaultRowHeight="14.4"/>
  <cols>
    <col min="1" max="8" width="8.88671875" style="20"/>
    <col min="9" max="9" width="10.6640625" style="20" customWidth="1"/>
    <col min="10" max="10" width="8.88671875" style="20"/>
    <col min="11" max="11" width="13.109375" style="20" customWidth="1"/>
    <col min="12" max="12" width="13" style="20" customWidth="1"/>
    <col min="13" max="13" width="13.21875" style="20" customWidth="1"/>
    <col min="14" max="14" width="8.88671875" style="20"/>
    <col min="15" max="15" width="10" style="20" bestFit="1" customWidth="1"/>
    <col min="16" max="16" width="8.88671875" style="20"/>
    <col min="17" max="17" width="13" style="20" customWidth="1"/>
    <col min="18" max="18" width="14.5546875" style="20" customWidth="1"/>
    <col min="19" max="20" width="8.88671875" style="20"/>
    <col min="21" max="21" width="9.77734375" style="20" customWidth="1"/>
    <col min="22" max="22" width="12.6640625" style="20" customWidth="1"/>
    <col min="23" max="23" width="9" style="20" bestFit="1" customWidth="1"/>
    <col min="24" max="27" width="8.88671875" style="20"/>
    <col min="28" max="28" width="12.6640625" style="20" customWidth="1"/>
    <col min="29" max="29" width="9" style="20" bestFit="1" customWidth="1"/>
    <col min="30" max="16384" width="8.88671875" style="20"/>
  </cols>
  <sheetData>
    <row r="1" spans="1:24">
      <c r="B1" s="20" t="s">
        <v>53</v>
      </c>
    </row>
    <row r="2" spans="1:24">
      <c r="B2" s="20" t="s">
        <v>92</v>
      </c>
    </row>
    <row r="4" spans="1:24">
      <c r="I4" s="20" t="s">
        <v>52</v>
      </c>
      <c r="J4" s="20" t="s">
        <v>31</v>
      </c>
      <c r="K4" s="20" t="s">
        <v>318</v>
      </c>
      <c r="L4" s="20" t="s">
        <v>91</v>
      </c>
      <c r="M4" s="20" t="s">
        <v>356</v>
      </c>
      <c r="N4" s="24" t="s">
        <v>15</v>
      </c>
      <c r="O4" s="20" t="s">
        <v>3</v>
      </c>
      <c r="P4" s="24"/>
      <c r="Q4" s="20" t="s">
        <v>321</v>
      </c>
      <c r="R4" s="20" t="s">
        <v>389</v>
      </c>
      <c r="S4" s="20" t="s">
        <v>3</v>
      </c>
      <c r="U4" s="24"/>
    </row>
    <row r="5" spans="1:24">
      <c r="A5" s="20" t="s">
        <v>54</v>
      </c>
      <c r="B5" s="20" t="s">
        <v>356</v>
      </c>
      <c r="C5" s="20" t="s">
        <v>318</v>
      </c>
      <c r="I5" s="81" t="s">
        <v>321</v>
      </c>
      <c r="J5" s="20" t="s">
        <v>55</v>
      </c>
      <c r="K5" s="20">
        <v>0.90510000000000002</v>
      </c>
      <c r="L5" s="20">
        <v>5</v>
      </c>
      <c r="M5" s="20">
        <f>(K5-0.004)/0.0796*L5</f>
        <v>56.601758793969843</v>
      </c>
      <c r="Q5" s="20" t="s">
        <v>4</v>
      </c>
      <c r="R5" s="25">
        <f>N10/1000</f>
        <v>5.5774706867671692E-2</v>
      </c>
      <c r="S5" s="60">
        <f>O10/1000</f>
        <v>2.5868407271260742E-3</v>
      </c>
      <c r="W5" s="25"/>
      <c r="X5" s="25"/>
    </row>
    <row r="6" spans="1:24">
      <c r="A6" s="20">
        <v>1</v>
      </c>
      <c r="B6" s="20">
        <v>0</v>
      </c>
      <c r="C6" s="20">
        <v>0</v>
      </c>
      <c r="I6" s="81"/>
      <c r="J6" s="20" t="s">
        <v>56</v>
      </c>
      <c r="K6" s="20">
        <v>0.92200000000000004</v>
      </c>
      <c r="L6" s="20">
        <v>5</v>
      </c>
      <c r="M6" s="20">
        <f t="shared" ref="M6:M40" si="0">(K6-0.004)/0.0796*L6</f>
        <v>57.663316582914568</v>
      </c>
      <c r="Q6" s="20" t="s">
        <v>7</v>
      </c>
      <c r="R6" s="25">
        <f>N16/1000</f>
        <v>3.1555695142378555E-2</v>
      </c>
      <c r="S6" s="60">
        <f>O16/1000</f>
        <v>9.3639466599152528E-4</v>
      </c>
      <c r="W6" s="25"/>
      <c r="X6" s="25"/>
    </row>
    <row r="7" spans="1:24">
      <c r="A7" s="20">
        <v>2</v>
      </c>
      <c r="B7" s="20">
        <v>4</v>
      </c>
      <c r="C7" s="20">
        <v>0.32599999999999996</v>
      </c>
      <c r="I7" s="81"/>
      <c r="J7" s="20" t="s">
        <v>57</v>
      </c>
      <c r="K7" s="20">
        <v>0.92</v>
      </c>
      <c r="L7" s="20">
        <v>5</v>
      </c>
      <c r="M7" s="20">
        <f t="shared" si="0"/>
        <v>57.537688442211056</v>
      </c>
      <c r="Q7" s="20" t="s">
        <v>5</v>
      </c>
      <c r="R7" s="25">
        <f>N22/1000</f>
        <v>0.11802135678391959</v>
      </c>
      <c r="S7" s="60">
        <f>O22/1000</f>
        <v>2.9293050601897292E-3</v>
      </c>
      <c r="W7" s="25"/>
      <c r="X7" s="25"/>
    </row>
    <row r="8" spans="1:24">
      <c r="A8" s="20">
        <v>3</v>
      </c>
      <c r="B8" s="20">
        <v>8</v>
      </c>
      <c r="C8" s="20">
        <v>0.64419999999999999</v>
      </c>
      <c r="I8" s="81"/>
      <c r="J8" s="20" t="s">
        <v>58</v>
      </c>
      <c r="K8" s="20">
        <v>0.9254</v>
      </c>
      <c r="L8" s="20">
        <v>5</v>
      </c>
      <c r="M8" s="20">
        <f t="shared" si="0"/>
        <v>57.87688442211055</v>
      </c>
      <c r="Q8" s="20" t="s">
        <v>8</v>
      </c>
      <c r="R8" s="25">
        <f>N28/1000</f>
        <v>5.8902847571189278E-2</v>
      </c>
      <c r="S8" s="60">
        <f>O28/1000</f>
        <v>6.4048556085162366E-3</v>
      </c>
      <c r="W8" s="25"/>
      <c r="X8" s="25"/>
    </row>
    <row r="9" spans="1:24">
      <c r="A9" s="20">
        <v>4</v>
      </c>
      <c r="B9" s="20">
        <v>12</v>
      </c>
      <c r="C9" s="20">
        <v>0.96050000000000002</v>
      </c>
      <c r="I9" s="81"/>
      <c r="J9" s="20" t="s">
        <v>59</v>
      </c>
      <c r="K9" s="20">
        <v>0.84140000000000004</v>
      </c>
      <c r="L9" s="20">
        <v>5</v>
      </c>
      <c r="M9" s="20">
        <f t="shared" si="0"/>
        <v>52.600502512562812</v>
      </c>
      <c r="Q9" s="20" t="s">
        <v>6</v>
      </c>
      <c r="R9" s="25">
        <f>N34/1000</f>
        <v>0.67684254606365168</v>
      </c>
      <c r="S9" s="60">
        <f>O34/1000</f>
        <v>3.0249176319864804E-2</v>
      </c>
      <c r="W9" s="25"/>
      <c r="X9" s="25"/>
    </row>
    <row r="10" spans="1:24">
      <c r="A10" s="20">
        <v>5</v>
      </c>
      <c r="B10" s="20">
        <v>16</v>
      </c>
      <c r="C10" s="20">
        <v>1.2726999999999999</v>
      </c>
      <c r="I10" s="81"/>
      <c r="J10" s="20" t="s">
        <v>60</v>
      </c>
      <c r="K10" s="20">
        <v>0.8377</v>
      </c>
      <c r="L10" s="20">
        <v>5</v>
      </c>
      <c r="M10" s="20">
        <f t="shared" si="0"/>
        <v>52.368090452261306</v>
      </c>
      <c r="N10" s="20">
        <f>(M5+M6+M7+M8+M9+M10)/6</f>
        <v>55.774706867671689</v>
      </c>
      <c r="O10" s="20">
        <f>_xlfn.STDEV.S(M5:M10)</f>
        <v>2.586840727126074</v>
      </c>
      <c r="Q10" s="20" t="s">
        <v>9</v>
      </c>
      <c r="R10" s="25">
        <f>N40/1000</f>
        <v>0.86247906197654933</v>
      </c>
      <c r="S10" s="60">
        <f>O40/1000</f>
        <v>5.1632320150226778E-2</v>
      </c>
      <c r="T10" s="25"/>
      <c r="U10" s="25"/>
      <c r="W10" s="25"/>
      <c r="X10" s="25"/>
    </row>
    <row r="11" spans="1:24">
      <c r="A11" s="20">
        <v>6</v>
      </c>
      <c r="B11" s="20">
        <v>20</v>
      </c>
      <c r="C11" s="20">
        <v>1.5983999999999998</v>
      </c>
      <c r="I11" s="81"/>
      <c r="J11" s="20" t="s">
        <v>61</v>
      </c>
      <c r="K11" s="20">
        <v>0.51790000000000003</v>
      </c>
      <c r="L11" s="20">
        <v>5</v>
      </c>
      <c r="M11" s="20">
        <f t="shared" si="0"/>
        <v>32.280150753768844</v>
      </c>
    </row>
    <row r="12" spans="1:24">
      <c r="I12" s="81"/>
      <c r="J12" s="20" t="s">
        <v>62</v>
      </c>
      <c r="K12" s="20">
        <v>0.52480000000000004</v>
      </c>
      <c r="L12" s="20">
        <v>5</v>
      </c>
      <c r="M12" s="20">
        <f t="shared" si="0"/>
        <v>32.713567839195981</v>
      </c>
    </row>
    <row r="13" spans="1:24">
      <c r="I13" s="81"/>
      <c r="J13" s="20" t="s">
        <v>63</v>
      </c>
      <c r="K13" s="20">
        <v>0.50949999999999995</v>
      </c>
      <c r="L13" s="20">
        <v>5</v>
      </c>
      <c r="M13" s="20">
        <f t="shared" si="0"/>
        <v>31.752512562814065</v>
      </c>
    </row>
    <row r="14" spans="1:24">
      <c r="I14" s="81"/>
      <c r="J14" s="20" t="s">
        <v>64</v>
      </c>
      <c r="K14" s="20">
        <v>0.50839999999999996</v>
      </c>
      <c r="L14" s="20">
        <v>5</v>
      </c>
      <c r="M14" s="20">
        <f t="shared" si="0"/>
        <v>31.683417085427131</v>
      </c>
    </row>
    <row r="15" spans="1:24">
      <c r="I15" s="81"/>
      <c r="J15" s="20" t="s">
        <v>65</v>
      </c>
      <c r="K15" s="20">
        <v>0.49070000000000003</v>
      </c>
      <c r="L15" s="20">
        <v>5</v>
      </c>
      <c r="M15" s="20">
        <f t="shared" si="0"/>
        <v>30.571608040201003</v>
      </c>
    </row>
    <row r="16" spans="1:24">
      <c r="I16" s="81"/>
      <c r="J16" s="20" t="s">
        <v>66</v>
      </c>
      <c r="K16" s="20">
        <v>0.4869</v>
      </c>
      <c r="L16" s="20">
        <v>5</v>
      </c>
      <c r="M16" s="20">
        <f t="shared" si="0"/>
        <v>30.332914572864318</v>
      </c>
      <c r="N16" s="20">
        <f t="shared" ref="N16" si="1">(M11+M12+M13+M14+M15+M16)/6</f>
        <v>31.555695142378557</v>
      </c>
      <c r="O16" s="20">
        <f t="shared" ref="O16" si="2">_xlfn.STDEV.S(M11:M16)</f>
        <v>0.93639466599152532</v>
      </c>
      <c r="R16" s="25"/>
    </row>
    <row r="17" spans="9:18">
      <c r="I17" s="81"/>
      <c r="J17" s="20" t="s">
        <v>67</v>
      </c>
      <c r="K17" s="20">
        <v>0.91859999999999997</v>
      </c>
      <c r="L17" s="20">
        <v>10</v>
      </c>
      <c r="M17" s="20">
        <f t="shared" si="0"/>
        <v>114.89949748743717</v>
      </c>
    </row>
    <row r="18" spans="9:18">
      <c r="I18" s="81"/>
      <c r="J18" s="20" t="s">
        <v>68</v>
      </c>
      <c r="K18" s="20">
        <v>0.91120000000000001</v>
      </c>
      <c r="L18" s="20">
        <v>10</v>
      </c>
      <c r="M18" s="20">
        <f t="shared" si="0"/>
        <v>113.96984924623115</v>
      </c>
    </row>
    <row r="19" spans="9:18">
      <c r="I19" s="81"/>
      <c r="J19" s="20" t="s">
        <v>69</v>
      </c>
      <c r="K19" s="20">
        <v>0.95050000000000001</v>
      </c>
      <c r="L19" s="20">
        <v>10</v>
      </c>
      <c r="M19" s="20">
        <f t="shared" si="0"/>
        <v>118.90703517587939</v>
      </c>
    </row>
    <row r="20" spans="9:18">
      <c r="I20" s="81"/>
      <c r="J20" s="20" t="s">
        <v>70</v>
      </c>
      <c r="K20" s="20">
        <v>0.94940000000000002</v>
      </c>
      <c r="L20" s="20">
        <v>10</v>
      </c>
      <c r="M20" s="20">
        <f t="shared" si="0"/>
        <v>118.76884422110552</v>
      </c>
    </row>
    <row r="21" spans="9:18">
      <c r="I21" s="81"/>
      <c r="J21" s="20" t="s">
        <v>71</v>
      </c>
      <c r="K21" s="20">
        <v>0.96419999999999995</v>
      </c>
      <c r="L21" s="20">
        <v>10</v>
      </c>
      <c r="M21" s="20">
        <f t="shared" si="0"/>
        <v>120.62814070351757</v>
      </c>
    </row>
    <row r="22" spans="9:18">
      <c r="I22" s="81"/>
      <c r="J22" s="20" t="s">
        <v>72</v>
      </c>
      <c r="K22" s="20">
        <v>0.96679999999999999</v>
      </c>
      <c r="L22" s="20">
        <v>10</v>
      </c>
      <c r="M22" s="20">
        <f t="shared" si="0"/>
        <v>120.95477386934674</v>
      </c>
      <c r="N22" s="20">
        <f t="shared" ref="N22" si="3">(M17+M18+M19+M20+M21+M22)/6</f>
        <v>118.02135678391959</v>
      </c>
      <c r="O22" s="20">
        <f t="shared" ref="O22" si="4">_xlfn.STDEV.S(M17:M22)</f>
        <v>2.929305060189729</v>
      </c>
      <c r="R22" s="25"/>
    </row>
    <row r="23" spans="9:18">
      <c r="I23" s="81"/>
      <c r="J23" s="20" t="s">
        <v>73</v>
      </c>
      <c r="K23" s="20">
        <v>0.50419999999999998</v>
      </c>
      <c r="L23" s="20">
        <v>10</v>
      </c>
      <c r="M23" s="20">
        <f t="shared" si="0"/>
        <v>62.839195979899493</v>
      </c>
    </row>
    <row r="24" spans="9:18">
      <c r="I24" s="81"/>
      <c r="J24" s="20" t="s">
        <v>74</v>
      </c>
      <c r="K24" s="20">
        <v>0.55769999999999997</v>
      </c>
      <c r="L24" s="20">
        <v>10</v>
      </c>
      <c r="M24" s="20">
        <f t="shared" si="0"/>
        <v>69.560301507537673</v>
      </c>
    </row>
    <row r="25" spans="9:18">
      <c r="I25" s="81"/>
      <c r="J25" s="20" t="s">
        <v>75</v>
      </c>
      <c r="K25" s="20">
        <v>0.42430000000000001</v>
      </c>
      <c r="L25" s="20">
        <v>10</v>
      </c>
      <c r="M25" s="20">
        <f t="shared" si="0"/>
        <v>52.801507537688437</v>
      </c>
    </row>
    <row r="26" spans="9:18">
      <c r="I26" s="81"/>
      <c r="J26" s="20" t="s">
        <v>76</v>
      </c>
      <c r="K26" s="20">
        <v>0.43020000000000003</v>
      </c>
      <c r="L26" s="20">
        <v>10</v>
      </c>
      <c r="M26" s="20">
        <f t="shared" si="0"/>
        <v>53.542713567839193</v>
      </c>
    </row>
    <row r="27" spans="9:18">
      <c r="I27" s="81"/>
      <c r="J27" s="20" t="s">
        <v>77</v>
      </c>
      <c r="K27" s="20">
        <v>0.47320000000000001</v>
      </c>
      <c r="L27" s="20">
        <v>10</v>
      </c>
      <c r="M27" s="20">
        <f t="shared" si="0"/>
        <v>58.94472361809045</v>
      </c>
    </row>
    <row r="28" spans="9:18">
      <c r="I28" s="81"/>
      <c r="J28" s="20" t="s">
        <v>78</v>
      </c>
      <c r="K28" s="20">
        <v>0.4476</v>
      </c>
      <c r="L28" s="20">
        <v>10</v>
      </c>
      <c r="M28" s="20">
        <f t="shared" si="0"/>
        <v>55.7286432160804</v>
      </c>
      <c r="N28" s="20">
        <f t="shared" ref="N28" si="5">(M23+M24+M25+M26+M27+M28)/6</f>
        <v>58.902847571189277</v>
      </c>
      <c r="O28" s="20">
        <f t="shared" ref="O28" si="6">_xlfn.STDEV.S(M23:M28)</f>
        <v>6.4048556085162369</v>
      </c>
      <c r="R28" s="25"/>
    </row>
    <row r="29" spans="9:18">
      <c r="I29" s="81"/>
      <c r="J29" s="20" t="s">
        <v>79</v>
      </c>
      <c r="K29" s="20">
        <v>0.5907</v>
      </c>
      <c r="L29" s="20">
        <v>100</v>
      </c>
      <c r="M29" s="20">
        <f t="shared" si="0"/>
        <v>737.0603015075377</v>
      </c>
    </row>
    <row r="30" spans="9:18">
      <c r="I30" s="81"/>
      <c r="J30" s="20" t="s">
        <v>80</v>
      </c>
      <c r="K30" s="20">
        <v>0.52639999999999998</v>
      </c>
      <c r="L30" s="20">
        <v>100</v>
      </c>
      <c r="M30" s="20">
        <f t="shared" si="0"/>
        <v>656.2814070351759</v>
      </c>
    </row>
    <row r="31" spans="9:18">
      <c r="I31" s="81"/>
      <c r="J31" s="20" t="s">
        <v>81</v>
      </c>
      <c r="K31" s="20">
        <v>0.53610000000000002</v>
      </c>
      <c r="L31" s="20">
        <v>100</v>
      </c>
      <c r="M31" s="20">
        <f t="shared" si="0"/>
        <v>668.4673366834171</v>
      </c>
    </row>
    <row r="32" spans="9:18">
      <c r="I32" s="81"/>
      <c r="J32" s="20" t="s">
        <v>82</v>
      </c>
      <c r="K32" s="20">
        <v>0.52759999999999996</v>
      </c>
      <c r="L32" s="20">
        <v>100</v>
      </c>
      <c r="M32" s="20">
        <f t="shared" si="0"/>
        <v>657.78894472361799</v>
      </c>
    </row>
    <row r="33" spans="1:29">
      <c r="I33" s="81"/>
      <c r="J33" s="20" t="s">
        <v>83</v>
      </c>
      <c r="K33" s="20">
        <v>0.53549999999999998</v>
      </c>
      <c r="L33" s="20">
        <v>100</v>
      </c>
      <c r="M33" s="20">
        <f t="shared" si="0"/>
        <v>667.71356783919589</v>
      </c>
    </row>
    <row r="34" spans="1:29">
      <c r="I34" s="81"/>
      <c r="J34" s="20" t="s">
        <v>84</v>
      </c>
      <c r="K34" s="20">
        <v>0.5403</v>
      </c>
      <c r="L34" s="20">
        <v>100</v>
      </c>
      <c r="M34" s="20">
        <f t="shared" si="0"/>
        <v>673.7437185929648</v>
      </c>
      <c r="N34" s="20">
        <f t="shared" ref="N34" si="7">(M29+M30+M31+M32+M33+M34)/6</f>
        <v>676.84254606365164</v>
      </c>
      <c r="O34" s="20">
        <f t="shared" ref="O34" si="8">_xlfn.STDEV.S(M29:M34)</f>
        <v>30.249176319864805</v>
      </c>
      <c r="R34" s="25"/>
    </row>
    <row r="35" spans="1:29">
      <c r="I35" s="81"/>
      <c r="J35" s="20" t="s">
        <v>85</v>
      </c>
      <c r="K35" s="20">
        <v>0.65059999999999996</v>
      </c>
      <c r="L35" s="20">
        <v>100</v>
      </c>
      <c r="M35" s="20">
        <f t="shared" si="0"/>
        <v>812.3115577889447</v>
      </c>
    </row>
    <row r="36" spans="1:29">
      <c r="I36" s="81"/>
      <c r="J36" s="20" t="s">
        <v>86</v>
      </c>
      <c r="K36" s="20">
        <v>0.65090000000000003</v>
      </c>
      <c r="L36" s="20">
        <v>100</v>
      </c>
      <c r="M36" s="20">
        <f t="shared" si="0"/>
        <v>812.6884422110553</v>
      </c>
    </row>
    <row r="37" spans="1:29">
      <c r="I37" s="81"/>
      <c r="J37" s="20" t="s">
        <v>87</v>
      </c>
      <c r="K37" s="20">
        <v>0.68169999999999997</v>
      </c>
      <c r="L37" s="20">
        <v>100</v>
      </c>
      <c r="M37" s="20">
        <f t="shared" si="0"/>
        <v>851.38190954773859</v>
      </c>
    </row>
    <row r="38" spans="1:29">
      <c r="I38" s="81"/>
      <c r="J38" s="20" t="s">
        <v>88</v>
      </c>
      <c r="K38" s="20">
        <v>0.68259999999999998</v>
      </c>
      <c r="L38" s="20">
        <v>100</v>
      </c>
      <c r="M38" s="20">
        <f t="shared" si="0"/>
        <v>852.51256281407029</v>
      </c>
    </row>
    <row r="39" spans="1:29">
      <c r="I39" s="81"/>
      <c r="J39" s="20" t="s">
        <v>89</v>
      </c>
      <c r="K39" s="20">
        <v>0.72289999999999999</v>
      </c>
      <c r="L39" s="20">
        <v>100</v>
      </c>
      <c r="M39" s="20">
        <f t="shared" si="0"/>
        <v>903.14070351758778</v>
      </c>
    </row>
    <row r="40" spans="1:29">
      <c r="I40" s="81"/>
      <c r="J40" s="20" t="s">
        <v>90</v>
      </c>
      <c r="K40" s="20">
        <v>0.75449999999999995</v>
      </c>
      <c r="L40" s="20">
        <v>100</v>
      </c>
      <c r="M40" s="20">
        <f t="shared" si="0"/>
        <v>942.83919597989939</v>
      </c>
      <c r="N40" s="20">
        <f t="shared" ref="N40" si="9">(M35+M36+M37+M38+M39+M40)/6</f>
        <v>862.47906197654936</v>
      </c>
      <c r="O40" s="20">
        <f t="shared" ref="O40" si="10">_xlfn.STDEV.S(M35:M40)</f>
        <v>51.632320150226775</v>
      </c>
      <c r="R40" s="25"/>
    </row>
    <row r="41" spans="1:29">
      <c r="K41" s="25"/>
    </row>
    <row r="44" spans="1:29">
      <c r="A44" s="20" t="s">
        <v>54</v>
      </c>
      <c r="B44" s="20" t="s">
        <v>356</v>
      </c>
      <c r="C44" s="20" t="s">
        <v>318</v>
      </c>
      <c r="I44" s="20" t="s">
        <v>188</v>
      </c>
      <c r="J44" s="20" t="s">
        <v>31</v>
      </c>
      <c r="K44" s="20" t="s">
        <v>318</v>
      </c>
      <c r="L44" s="20" t="s">
        <v>91</v>
      </c>
      <c r="M44" s="20" t="s">
        <v>389</v>
      </c>
      <c r="N44" s="24" t="s">
        <v>15</v>
      </c>
      <c r="O44" s="20" t="s">
        <v>3</v>
      </c>
      <c r="Q44" s="20" t="s">
        <v>188</v>
      </c>
      <c r="R44" s="20" t="s">
        <v>31</v>
      </c>
      <c r="S44" s="20" t="s">
        <v>318</v>
      </c>
      <c r="T44" s="20" t="s">
        <v>91</v>
      </c>
      <c r="U44" s="20" t="s">
        <v>389</v>
      </c>
      <c r="V44" s="24" t="s">
        <v>15</v>
      </c>
      <c r="W44" s="20" t="s">
        <v>3</v>
      </c>
      <c r="AA44" s="20" t="s">
        <v>18</v>
      </c>
      <c r="AB44" s="20" t="s">
        <v>389</v>
      </c>
      <c r="AC44" s="20" t="s">
        <v>3</v>
      </c>
    </row>
    <row r="45" spans="1:29">
      <c r="A45" s="20">
        <v>1</v>
      </c>
      <c r="B45" s="20">
        <v>0</v>
      </c>
      <c r="C45" s="20">
        <v>0</v>
      </c>
      <c r="I45" s="81" t="s">
        <v>18</v>
      </c>
      <c r="J45" s="20" t="s">
        <v>324</v>
      </c>
      <c r="K45" s="20">
        <v>0.10829999999999999</v>
      </c>
      <c r="L45" s="20">
        <v>20</v>
      </c>
      <c r="M45" s="20">
        <f>(K45-0.0063)/0.0799*L45/1000</f>
        <v>2.5531914893617016E-2</v>
      </c>
      <c r="Q45" s="81" t="s">
        <v>22</v>
      </c>
      <c r="R45" s="20" t="s">
        <v>324</v>
      </c>
      <c r="S45" s="20">
        <v>3.2500000000000001E-2</v>
      </c>
      <c r="T45" s="20">
        <v>20</v>
      </c>
      <c r="U45" s="20">
        <f>(S45-0.0063)/0.0799*T45/1000</f>
        <v>6.5581977471839805E-3</v>
      </c>
      <c r="AA45" s="20" t="s">
        <v>40</v>
      </c>
      <c r="AB45" s="25">
        <f>N50</f>
        <v>1.0550688360450563E-2</v>
      </c>
      <c r="AC45" s="25">
        <f>O50</f>
        <v>7.4342127992384575E-3</v>
      </c>
    </row>
    <row r="46" spans="1:29">
      <c r="A46" s="20">
        <v>2</v>
      </c>
      <c r="B46" s="20">
        <v>4</v>
      </c>
      <c r="C46" s="20">
        <v>0.32700000000000001</v>
      </c>
      <c r="I46" s="81"/>
      <c r="J46" s="20" t="s">
        <v>325</v>
      </c>
      <c r="K46" s="20">
        <v>4.48E-2</v>
      </c>
      <c r="L46" s="20">
        <v>20</v>
      </c>
      <c r="M46" s="29">
        <f t="shared" ref="M46:M74" si="11">(K46-0.0063)/0.0799*L46/1000</f>
        <v>9.6370463078848546E-3</v>
      </c>
      <c r="Q46" s="81"/>
      <c r="R46" s="20" t="s">
        <v>325</v>
      </c>
      <c r="S46" s="20">
        <v>3.1099999999999999E-2</v>
      </c>
      <c r="T46" s="20">
        <v>20</v>
      </c>
      <c r="U46" s="29">
        <f t="shared" ref="U46:U74" si="12">(S46-0.0063)/0.0799*T46/1000</f>
        <v>6.2077596996245312E-3</v>
      </c>
      <c r="AA46" s="20" t="s">
        <v>48</v>
      </c>
      <c r="AB46" s="25">
        <f>N56</f>
        <v>8.6900292031706298E-3</v>
      </c>
      <c r="AC46" s="25">
        <f>O56</f>
        <v>1.1816695147061813E-3</v>
      </c>
    </row>
    <row r="47" spans="1:29">
      <c r="A47" s="20">
        <v>3</v>
      </c>
      <c r="B47" s="20">
        <v>8</v>
      </c>
      <c r="C47" s="20">
        <v>0.65549999999999997</v>
      </c>
      <c r="I47" s="81"/>
      <c r="J47" s="20" t="s">
        <v>326</v>
      </c>
      <c r="K47" s="20">
        <v>3.2500000000000001E-2</v>
      </c>
      <c r="L47" s="20">
        <v>20</v>
      </c>
      <c r="M47" s="29">
        <f t="shared" si="11"/>
        <v>6.5581977471839805E-3</v>
      </c>
      <c r="Q47" s="81"/>
      <c r="R47" s="20" t="s">
        <v>326</v>
      </c>
      <c r="S47" s="20">
        <v>2.47E-2</v>
      </c>
      <c r="T47" s="20">
        <v>20</v>
      </c>
      <c r="U47" s="29">
        <f t="shared" si="12"/>
        <v>4.6057571964956195E-3</v>
      </c>
      <c r="AA47" s="20" t="s">
        <v>49</v>
      </c>
      <c r="AB47" s="25">
        <f>N62</f>
        <v>0.17837713808927824</v>
      </c>
      <c r="AC47" s="25">
        <f>O62</f>
        <v>1.5237846675135863E-2</v>
      </c>
    </row>
    <row r="48" spans="1:29">
      <c r="A48" s="20">
        <v>4</v>
      </c>
      <c r="B48" s="20">
        <v>12</v>
      </c>
      <c r="C48" s="20">
        <v>0.96350000000000002</v>
      </c>
      <c r="I48" s="81"/>
      <c r="J48" s="20" t="s">
        <v>327</v>
      </c>
      <c r="K48" s="20">
        <v>3.1699999999999999E-2</v>
      </c>
      <c r="L48" s="20">
        <v>20</v>
      </c>
      <c r="M48" s="29">
        <f t="shared" si="11"/>
        <v>6.3579474342928656E-3</v>
      </c>
      <c r="Q48" s="81"/>
      <c r="R48" s="20" t="s">
        <v>327</v>
      </c>
      <c r="S48" s="20">
        <v>3.0099999999999998E-2</v>
      </c>
      <c r="T48" s="20">
        <v>20</v>
      </c>
      <c r="U48" s="29">
        <f t="shared" si="12"/>
        <v>5.9574468085106377E-3</v>
      </c>
      <c r="AA48" s="20" t="s">
        <v>50</v>
      </c>
      <c r="AB48" s="25">
        <f>N68</f>
        <v>0.31719232373800588</v>
      </c>
      <c r="AC48" s="25">
        <f>O68</f>
        <v>2.248698457450575E-2</v>
      </c>
    </row>
    <row r="49" spans="1:29">
      <c r="A49" s="20">
        <v>5</v>
      </c>
      <c r="B49" s="20">
        <v>16</v>
      </c>
      <c r="C49" s="20">
        <v>1.2859</v>
      </c>
      <c r="I49" s="81"/>
      <c r="J49" s="20" t="s">
        <v>328</v>
      </c>
      <c r="K49" s="20">
        <v>3.8100000000000002E-2</v>
      </c>
      <c r="L49" s="20">
        <v>20</v>
      </c>
      <c r="M49" s="29">
        <f t="shared" si="11"/>
        <v>7.9599499374217782E-3</v>
      </c>
      <c r="Q49" s="81"/>
      <c r="R49" s="20" t="s">
        <v>328</v>
      </c>
      <c r="S49" s="20">
        <v>2.6499999999999999E-2</v>
      </c>
      <c r="T49" s="20">
        <v>20</v>
      </c>
      <c r="U49" s="29">
        <f t="shared" si="12"/>
        <v>5.0563204005006262E-3</v>
      </c>
      <c r="AA49" s="20" t="s">
        <v>51</v>
      </c>
      <c r="AB49" s="25">
        <f>N74</f>
        <v>0.2830997079682937</v>
      </c>
      <c r="AC49" s="25">
        <f>O74</f>
        <v>1.5280829450287775E-2</v>
      </c>
    </row>
    <row r="50" spans="1:29">
      <c r="A50" s="20">
        <v>6</v>
      </c>
      <c r="B50" s="20">
        <v>20</v>
      </c>
      <c r="C50" s="20">
        <v>1.6006</v>
      </c>
      <c r="I50" s="81"/>
      <c r="J50" s="20" t="s">
        <v>329</v>
      </c>
      <c r="K50" s="20">
        <v>3.5299999999999998E-2</v>
      </c>
      <c r="L50" s="20">
        <v>20</v>
      </c>
      <c r="M50" s="29">
        <f t="shared" si="11"/>
        <v>7.2590738423028781E-3</v>
      </c>
      <c r="N50" s="20">
        <f>(M45+M46+M47+M48+M49+M50)/6</f>
        <v>1.0550688360450563E-2</v>
      </c>
      <c r="O50" s="20">
        <f>_xlfn.STDEV.S(M45:M50)</f>
        <v>7.4342127992384575E-3</v>
      </c>
      <c r="Q50" s="81"/>
      <c r="R50" s="20" t="s">
        <v>329</v>
      </c>
      <c r="S50" s="20">
        <v>2.4299999999999999E-2</v>
      </c>
      <c r="T50" s="20">
        <v>20</v>
      </c>
      <c r="U50" s="29">
        <f t="shared" si="12"/>
        <v>4.5056320400500621E-3</v>
      </c>
      <c r="V50" s="20">
        <f t="shared" ref="V50" si="13">(U45+U46+U47+U48+U49+U50)/6</f>
        <v>5.4818523153942434E-3</v>
      </c>
      <c r="W50" s="20">
        <f t="shared" ref="W50" si="14">_xlfn.STDEV.S(U45:U50)</f>
        <v>8.7330146396779002E-4</v>
      </c>
    </row>
    <row r="51" spans="1:29">
      <c r="I51" s="81"/>
      <c r="J51" s="20" t="s">
        <v>330</v>
      </c>
      <c r="K51" s="20">
        <v>3.4599999999999999E-2</v>
      </c>
      <c r="L51" s="20">
        <v>20</v>
      </c>
      <c r="M51" s="29">
        <f t="shared" si="11"/>
        <v>7.0838548185231534E-3</v>
      </c>
      <c r="Q51" s="81"/>
      <c r="R51" s="20" t="s">
        <v>330</v>
      </c>
      <c r="S51" s="20">
        <v>7.0599999999999996E-2</v>
      </c>
      <c r="T51" s="20">
        <v>20</v>
      </c>
      <c r="U51" s="29">
        <f t="shared" si="12"/>
        <v>1.6095118898623275E-2</v>
      </c>
      <c r="AB51" s="24"/>
    </row>
    <row r="52" spans="1:29">
      <c r="I52" s="81"/>
      <c r="J52" s="20" t="s">
        <v>331</v>
      </c>
      <c r="K52" s="20">
        <v>3.6200000000000003E-2</v>
      </c>
      <c r="L52" s="20">
        <v>20</v>
      </c>
      <c r="M52" s="29">
        <f t="shared" si="11"/>
        <v>7.4843554443053822E-3</v>
      </c>
      <c r="Q52" s="81"/>
      <c r="R52" s="20" t="s">
        <v>331</v>
      </c>
      <c r="S52" s="20">
        <v>7.1300000000000002E-2</v>
      </c>
      <c r="T52" s="20">
        <v>20</v>
      </c>
      <c r="U52" s="29">
        <f t="shared" si="12"/>
        <v>1.6270337922403004E-2</v>
      </c>
      <c r="AA52" s="20" t="s">
        <v>22</v>
      </c>
      <c r="AB52" s="20" t="s">
        <v>389</v>
      </c>
      <c r="AC52" s="20" t="s">
        <v>3</v>
      </c>
    </row>
    <row r="53" spans="1:29">
      <c r="I53" s="81"/>
      <c r="J53" s="20" t="s">
        <v>332</v>
      </c>
      <c r="K53" s="20">
        <v>4.1300000000000003E-2</v>
      </c>
      <c r="L53" s="20">
        <v>20</v>
      </c>
      <c r="M53" s="29">
        <f t="shared" si="11"/>
        <v>8.7609511889862341E-3</v>
      </c>
      <c r="Q53" s="81"/>
      <c r="R53" s="20" t="s">
        <v>332</v>
      </c>
      <c r="S53" s="20">
        <v>7.2999999999999995E-2</v>
      </c>
      <c r="T53" s="20">
        <v>20</v>
      </c>
      <c r="U53" s="29">
        <f t="shared" si="12"/>
        <v>1.669586983729662E-2</v>
      </c>
      <c r="AA53" s="20" t="s">
        <v>40</v>
      </c>
      <c r="AB53" s="25">
        <f>V50</f>
        <v>5.4818523153942434E-3</v>
      </c>
      <c r="AC53" s="25">
        <f>W50</f>
        <v>8.7330146396779002E-4</v>
      </c>
    </row>
    <row r="54" spans="1:29">
      <c r="I54" s="81"/>
      <c r="J54" s="20" t="s">
        <v>333</v>
      </c>
      <c r="K54" s="20">
        <v>4.3299999999999998E-2</v>
      </c>
      <c r="L54" s="20">
        <v>20</v>
      </c>
      <c r="M54" s="29">
        <f t="shared" si="11"/>
        <v>9.2615769712140177E-3</v>
      </c>
      <c r="Q54" s="81"/>
      <c r="R54" s="20" t="s">
        <v>333</v>
      </c>
      <c r="S54" s="20">
        <v>6.8500000000000005E-2</v>
      </c>
      <c r="T54" s="20">
        <v>20</v>
      </c>
      <c r="U54" s="29">
        <f t="shared" si="12"/>
        <v>1.5569461827284106E-2</v>
      </c>
      <c r="AA54" s="20" t="s">
        <v>48</v>
      </c>
      <c r="AB54" s="25">
        <f>V56</f>
        <v>1.6257822277847309E-2</v>
      </c>
      <c r="AC54" s="25">
        <f>W56</f>
        <v>3.9506638651417604E-4</v>
      </c>
    </row>
    <row r="55" spans="1:29">
      <c r="I55" s="81"/>
      <c r="J55" s="20" t="s">
        <v>334</v>
      </c>
      <c r="K55" s="20">
        <v>4.3900000000000002E-2</v>
      </c>
      <c r="L55" s="20">
        <v>20</v>
      </c>
      <c r="M55" s="29">
        <f t="shared" si="11"/>
        <v>9.4117647058823539E-3</v>
      </c>
      <c r="Q55" s="81"/>
      <c r="R55" s="20" t="s">
        <v>334</v>
      </c>
      <c r="S55" s="20">
        <v>7.2300000000000003E-2</v>
      </c>
      <c r="T55" s="20">
        <v>20</v>
      </c>
      <c r="U55" s="29">
        <f t="shared" si="12"/>
        <v>1.6520650813516898E-2</v>
      </c>
      <c r="AA55" s="20" t="s">
        <v>49</v>
      </c>
      <c r="AB55" s="25">
        <f>V62</f>
        <v>0.14455152273675428</v>
      </c>
      <c r="AC55" s="25">
        <f>W62</f>
        <v>1.0333314123695076E-2</v>
      </c>
    </row>
    <row r="56" spans="1:29">
      <c r="I56" s="81"/>
      <c r="J56" s="20" t="s">
        <v>335</v>
      </c>
      <c r="K56" s="20">
        <v>4.6800000000000001E-2</v>
      </c>
      <c r="L56" s="20">
        <v>20</v>
      </c>
      <c r="M56" s="29">
        <f t="shared" si="11"/>
        <v>1.0137672090112642E-2</v>
      </c>
      <c r="N56" s="20">
        <f t="shared" ref="N56" si="15">(M51+M52+M53+M54+M55+M56)/6</f>
        <v>8.6900292031706298E-3</v>
      </c>
      <c r="O56" s="20">
        <f t="shared" ref="O56" si="16">_xlfn.STDEV.S(M51:M56)</f>
        <v>1.1816695147061813E-3</v>
      </c>
      <c r="Q56" s="81"/>
      <c r="R56" s="20" t="s">
        <v>335</v>
      </c>
      <c r="S56" s="20">
        <v>7.1800000000000003E-2</v>
      </c>
      <c r="T56" s="20">
        <v>20</v>
      </c>
      <c r="U56" s="29">
        <f t="shared" si="12"/>
        <v>1.6395494367959951E-2</v>
      </c>
      <c r="V56" s="20">
        <f t="shared" ref="V56" si="17">(U51+U52+U53+U54+U55+U56)/6</f>
        <v>1.6257822277847309E-2</v>
      </c>
      <c r="W56" s="20">
        <f t="shared" ref="W56" si="18">_xlfn.STDEV.S(U51:U56)</f>
        <v>3.9506638651417604E-4</v>
      </c>
      <c r="AA56" s="20" t="s">
        <v>50</v>
      </c>
      <c r="AB56" s="25">
        <f>V68</f>
        <v>0.42870254484772635</v>
      </c>
      <c r="AC56" s="25">
        <f>W68</f>
        <v>1.7817416239132754E-2</v>
      </c>
    </row>
    <row r="57" spans="1:29">
      <c r="I57" s="81"/>
      <c r="J57" s="20" t="s">
        <v>336</v>
      </c>
      <c r="K57" s="20">
        <v>0.70469999999999999</v>
      </c>
      <c r="L57" s="20">
        <v>20</v>
      </c>
      <c r="M57" s="29">
        <f t="shared" si="11"/>
        <v>0.17481852315394242</v>
      </c>
      <c r="Q57" s="81"/>
      <c r="R57" s="20" t="s">
        <v>336</v>
      </c>
      <c r="S57" s="20">
        <v>0.56499999999999995</v>
      </c>
      <c r="T57" s="20">
        <v>20</v>
      </c>
      <c r="U57" s="29">
        <f t="shared" si="12"/>
        <v>0.13984981226533169</v>
      </c>
      <c r="AA57" s="20" t="s">
        <v>51</v>
      </c>
      <c r="AB57" s="25">
        <f>V74</f>
        <v>0.32425949103045471</v>
      </c>
      <c r="AC57" s="25">
        <f>W74</f>
        <v>2.7035476778122458E-2</v>
      </c>
    </row>
    <row r="58" spans="1:29">
      <c r="I58" s="81"/>
      <c r="J58" s="20" t="s">
        <v>337</v>
      </c>
      <c r="K58" s="20">
        <v>0.67300000000000004</v>
      </c>
      <c r="L58" s="20">
        <v>20</v>
      </c>
      <c r="M58" s="29">
        <f t="shared" si="11"/>
        <v>0.16688360450563205</v>
      </c>
      <c r="Q58" s="81"/>
      <c r="R58" s="20" t="s">
        <v>337</v>
      </c>
      <c r="S58" s="20">
        <v>0.57579999999999998</v>
      </c>
      <c r="T58" s="20">
        <v>20</v>
      </c>
      <c r="U58" s="29">
        <f t="shared" si="12"/>
        <v>0.14255319148936169</v>
      </c>
    </row>
    <row r="59" spans="1:29">
      <c r="I59" s="81"/>
      <c r="J59" s="20" t="s">
        <v>338</v>
      </c>
      <c r="K59" s="20">
        <v>0.71160000000000001</v>
      </c>
      <c r="L59" s="20">
        <v>20</v>
      </c>
      <c r="M59" s="29">
        <f t="shared" si="11"/>
        <v>0.1765456821026283</v>
      </c>
      <c r="Q59" s="81"/>
      <c r="R59" s="20" t="s">
        <v>338</v>
      </c>
      <c r="S59" s="20">
        <v>0.54310000000000003</v>
      </c>
      <c r="T59" s="20">
        <v>20</v>
      </c>
      <c r="U59" s="29">
        <f t="shared" si="12"/>
        <v>0.13436795994993744</v>
      </c>
    </row>
    <row r="60" spans="1:29">
      <c r="I60" s="81"/>
      <c r="J60" s="20" t="s">
        <v>339</v>
      </c>
      <c r="K60" s="20">
        <v>0.67249999999999999</v>
      </c>
      <c r="L60" s="20">
        <v>20</v>
      </c>
      <c r="M60" s="29">
        <f t="shared" si="11"/>
        <v>0.16675844806007512</v>
      </c>
      <c r="Q60" s="81"/>
      <c r="R60" s="20" t="s">
        <v>339</v>
      </c>
      <c r="S60" s="20">
        <v>0.5786</v>
      </c>
      <c r="T60" s="20">
        <v>20</v>
      </c>
      <c r="U60" s="29">
        <f t="shared" si="12"/>
        <v>0.14325406758448059</v>
      </c>
    </row>
    <row r="61" spans="1:29">
      <c r="I61" s="81"/>
      <c r="J61" s="20" t="s">
        <v>340</v>
      </c>
      <c r="K61" s="20">
        <v>0.71450000000000002</v>
      </c>
      <c r="L61" s="20">
        <v>20</v>
      </c>
      <c r="M61" s="29">
        <f t="shared" si="11"/>
        <v>0.17727158948685856</v>
      </c>
      <c r="Q61" s="81"/>
      <c r="R61" s="20" t="s">
        <v>340</v>
      </c>
      <c r="S61" s="20">
        <v>0.5766</v>
      </c>
      <c r="T61" s="20">
        <v>20</v>
      </c>
      <c r="U61" s="29">
        <f t="shared" si="12"/>
        <v>0.14275344180225283</v>
      </c>
    </row>
    <row r="62" spans="1:29">
      <c r="I62" s="81"/>
      <c r="J62" s="20" t="s">
        <v>341</v>
      </c>
      <c r="K62" s="20">
        <v>0.83720000000000006</v>
      </c>
      <c r="L62" s="20">
        <v>20</v>
      </c>
      <c r="M62" s="29">
        <f t="shared" si="11"/>
        <v>0.20798498122653319</v>
      </c>
      <c r="N62" s="20">
        <f t="shared" ref="N62" si="19">(M57+M58+M59+M60+M61+M62)/6</f>
        <v>0.17837713808927824</v>
      </c>
      <c r="O62" s="20">
        <f t="shared" ref="O62" si="20">_xlfn.STDEV.S(M57:M62)</f>
        <v>1.5237846675135863E-2</v>
      </c>
      <c r="Q62" s="81"/>
      <c r="R62" s="20" t="s">
        <v>341</v>
      </c>
      <c r="S62" s="20">
        <v>0.66359999999999997</v>
      </c>
      <c r="T62" s="20">
        <v>20</v>
      </c>
      <c r="U62" s="29">
        <f t="shared" si="12"/>
        <v>0.16453066332916141</v>
      </c>
      <c r="V62" s="20">
        <f t="shared" ref="V62" si="21">(U57+U58+U59+U60+U61+U62)/6</f>
        <v>0.14455152273675428</v>
      </c>
      <c r="W62" s="20">
        <f t="shared" ref="W62" si="22">_xlfn.STDEV.S(U57:U62)</f>
        <v>1.0333314123695076E-2</v>
      </c>
    </row>
    <row r="63" spans="1:29">
      <c r="I63" s="81"/>
      <c r="J63" s="20" t="s">
        <v>342</v>
      </c>
      <c r="K63" s="20">
        <v>1.2148000000000001</v>
      </c>
      <c r="L63" s="20">
        <v>20</v>
      </c>
      <c r="M63" s="29">
        <f t="shared" si="11"/>
        <v>0.30250312891113895</v>
      </c>
      <c r="Q63" s="81"/>
      <c r="R63" s="20" t="s">
        <v>342</v>
      </c>
      <c r="S63" s="20">
        <v>1.8498000000000001</v>
      </c>
      <c r="T63" s="20">
        <v>20</v>
      </c>
      <c r="U63" s="29">
        <f t="shared" si="12"/>
        <v>0.46145181476846064</v>
      </c>
    </row>
    <row r="64" spans="1:29">
      <c r="I64" s="81"/>
      <c r="J64" s="20" t="s">
        <v>343</v>
      </c>
      <c r="K64" s="20">
        <v>1.2693000000000001</v>
      </c>
      <c r="L64" s="20">
        <v>20</v>
      </c>
      <c r="M64" s="29">
        <f t="shared" si="11"/>
        <v>0.31614518147684612</v>
      </c>
      <c r="Q64" s="81"/>
      <c r="R64" s="20" t="s">
        <v>343</v>
      </c>
      <c r="S64" s="20">
        <v>1.7253000000000001</v>
      </c>
      <c r="T64" s="20">
        <v>20</v>
      </c>
      <c r="U64" s="29">
        <f t="shared" si="12"/>
        <v>0.43028785982478096</v>
      </c>
    </row>
    <row r="65" spans="9:23">
      <c r="I65" s="81"/>
      <c r="J65" s="20" t="s">
        <v>344</v>
      </c>
      <c r="K65" s="20">
        <v>1.1908000000000001</v>
      </c>
      <c r="L65" s="20">
        <v>20</v>
      </c>
      <c r="M65" s="29">
        <f t="shared" si="11"/>
        <v>0.29649561952440551</v>
      </c>
      <c r="Q65" s="81"/>
      <c r="R65" s="20" t="s">
        <v>344</v>
      </c>
      <c r="S65" s="20">
        <v>1.7222</v>
      </c>
      <c r="T65" s="20">
        <v>20</v>
      </c>
      <c r="U65" s="29">
        <f t="shared" si="12"/>
        <v>0.42951188986232797</v>
      </c>
    </row>
    <row r="66" spans="9:23">
      <c r="I66" s="81"/>
      <c r="J66" s="20" t="s">
        <v>345</v>
      </c>
      <c r="K66" s="20">
        <v>1.1986000000000001</v>
      </c>
      <c r="L66" s="20">
        <v>20</v>
      </c>
      <c r="M66" s="29">
        <f t="shared" si="11"/>
        <v>0.29844806007509389</v>
      </c>
      <c r="Q66" s="81"/>
      <c r="R66" s="20" t="s">
        <v>345</v>
      </c>
      <c r="S66" s="20">
        <v>1.7016</v>
      </c>
      <c r="T66" s="20">
        <v>20</v>
      </c>
      <c r="U66" s="29">
        <f t="shared" si="12"/>
        <v>0.42435544430538175</v>
      </c>
    </row>
    <row r="67" spans="9:23">
      <c r="I67" s="81"/>
      <c r="J67" s="20" t="s">
        <v>346</v>
      </c>
      <c r="K67" s="20">
        <v>1.375</v>
      </c>
      <c r="L67" s="20">
        <v>20</v>
      </c>
      <c r="M67" s="29">
        <f t="shared" si="11"/>
        <v>0.34260325406758446</v>
      </c>
      <c r="Q67" s="81"/>
      <c r="R67" s="20" t="s">
        <v>346</v>
      </c>
      <c r="S67" s="20">
        <v>1.6696</v>
      </c>
      <c r="T67" s="20">
        <v>20</v>
      </c>
      <c r="U67" s="29">
        <f t="shared" si="12"/>
        <v>0.41634543178973715</v>
      </c>
    </row>
    <row r="68" spans="9:23">
      <c r="I68" s="81"/>
      <c r="J68" s="20" t="s">
        <v>347</v>
      </c>
      <c r="K68" s="20">
        <v>1.3924000000000001</v>
      </c>
      <c r="L68" s="20">
        <v>20</v>
      </c>
      <c r="M68" s="29">
        <f t="shared" si="11"/>
        <v>0.34695869837296628</v>
      </c>
      <c r="N68" s="20">
        <f t="shared" ref="N68" si="23">(M63+M64+M65+M66+M67+M68)/6</f>
        <v>0.31719232373800588</v>
      </c>
      <c r="O68" s="20">
        <f t="shared" ref="O68" si="24">_xlfn.STDEV.S(M63:M68)</f>
        <v>2.248698457450575E-2</v>
      </c>
      <c r="Q68" s="81"/>
      <c r="R68" s="20" t="s">
        <v>347</v>
      </c>
      <c r="S68" s="20">
        <v>1.6453</v>
      </c>
      <c r="T68" s="20">
        <v>20</v>
      </c>
      <c r="U68" s="29">
        <f t="shared" si="12"/>
        <v>0.41026282853566959</v>
      </c>
      <c r="V68" s="20">
        <f t="shared" ref="V68" si="25">(U63+U64+U65+U66+U67+U68)/6</f>
        <v>0.42870254484772635</v>
      </c>
      <c r="W68" s="20">
        <f t="shared" ref="W68" si="26">_xlfn.STDEV.S(U63:U68)</f>
        <v>1.7817416239132754E-2</v>
      </c>
    </row>
    <row r="69" spans="9:23">
      <c r="I69" s="81"/>
      <c r="J69" s="20" t="s">
        <v>348</v>
      </c>
      <c r="K69" s="20">
        <v>1.0915999999999999</v>
      </c>
      <c r="L69" s="20">
        <v>20</v>
      </c>
      <c r="M69" s="29">
        <f t="shared" si="11"/>
        <v>0.27166458072590732</v>
      </c>
      <c r="Q69" s="81"/>
      <c r="R69" s="20" t="s">
        <v>348</v>
      </c>
      <c r="S69" s="20">
        <v>1.2230000000000001</v>
      </c>
      <c r="T69" s="20">
        <v>20</v>
      </c>
      <c r="U69" s="29">
        <f t="shared" si="12"/>
        <v>0.30455569461827287</v>
      </c>
    </row>
    <row r="70" spans="9:23">
      <c r="I70" s="81"/>
      <c r="J70" s="20" t="s">
        <v>349</v>
      </c>
      <c r="K70" s="20">
        <v>1.1119000000000001</v>
      </c>
      <c r="L70" s="20">
        <v>20</v>
      </c>
      <c r="M70" s="29">
        <f t="shared" si="11"/>
        <v>0.27674593241551942</v>
      </c>
      <c r="Q70" s="81"/>
      <c r="R70" s="20" t="s">
        <v>349</v>
      </c>
      <c r="S70" s="20">
        <v>1.5113000000000001</v>
      </c>
      <c r="T70" s="20">
        <v>20</v>
      </c>
      <c r="U70" s="29">
        <f t="shared" si="12"/>
        <v>0.37672090112640805</v>
      </c>
    </row>
    <row r="71" spans="9:23">
      <c r="I71" s="81"/>
      <c r="J71" s="20" t="s">
        <v>350</v>
      </c>
      <c r="K71" s="20">
        <v>1.2093</v>
      </c>
      <c r="L71" s="20">
        <v>20</v>
      </c>
      <c r="M71" s="29">
        <f t="shared" si="11"/>
        <v>0.30112640801001256</v>
      </c>
      <c r="Q71" s="81"/>
      <c r="R71" s="20" t="s">
        <v>350</v>
      </c>
      <c r="S71" s="20">
        <v>1.218</v>
      </c>
      <c r="T71" s="20">
        <v>20</v>
      </c>
      <c r="U71" s="29">
        <f t="shared" si="12"/>
        <v>0.30330413016270336</v>
      </c>
    </row>
    <row r="72" spans="9:23">
      <c r="I72" s="81"/>
      <c r="J72" s="20" t="s">
        <v>351</v>
      </c>
      <c r="K72" s="20">
        <v>1.2210000000000001</v>
      </c>
      <c r="L72" s="20">
        <v>20</v>
      </c>
      <c r="M72" s="29">
        <f t="shared" si="11"/>
        <v>0.30405506883604511</v>
      </c>
      <c r="Q72" s="81"/>
      <c r="R72" s="20" t="s">
        <v>351</v>
      </c>
      <c r="S72" s="20">
        <v>1.2748999999999999</v>
      </c>
      <c r="T72" s="20">
        <v>20</v>
      </c>
      <c r="U72" s="29">
        <f t="shared" si="12"/>
        <v>0.31754693366708386</v>
      </c>
    </row>
    <row r="73" spans="9:23">
      <c r="I73" s="81"/>
      <c r="J73" s="20" t="s">
        <v>352</v>
      </c>
      <c r="K73" s="20">
        <v>1.1028</v>
      </c>
      <c r="L73" s="20">
        <v>20</v>
      </c>
      <c r="M73" s="29">
        <f t="shared" si="11"/>
        <v>0.27446808510638299</v>
      </c>
      <c r="Q73" s="81"/>
      <c r="R73" s="20" t="s">
        <v>352</v>
      </c>
      <c r="S73" s="20">
        <v>1.2799</v>
      </c>
      <c r="T73" s="20">
        <v>20</v>
      </c>
      <c r="U73" s="29">
        <f t="shared" si="12"/>
        <v>0.31879849812265332</v>
      </c>
    </row>
    <row r="74" spans="9:23">
      <c r="I74" s="81"/>
      <c r="J74" s="20" t="s">
        <v>353</v>
      </c>
      <c r="K74" s="20">
        <v>1.0871</v>
      </c>
      <c r="L74" s="20">
        <v>20</v>
      </c>
      <c r="M74" s="29">
        <f t="shared" si="11"/>
        <v>0.27053817271589486</v>
      </c>
      <c r="N74" s="20">
        <f t="shared" ref="N74" si="27">(M69+M70+M71+M72+M73+M74)/6</f>
        <v>0.2830997079682937</v>
      </c>
      <c r="O74" s="20">
        <f t="shared" ref="O74" si="28">_xlfn.STDEV.S(M69:M74)</f>
        <v>1.5280829450287775E-2</v>
      </c>
      <c r="Q74" s="81"/>
      <c r="R74" s="20" t="s">
        <v>353</v>
      </c>
      <c r="S74" s="20">
        <v>1.3031999999999999</v>
      </c>
      <c r="T74" s="20">
        <v>20</v>
      </c>
      <c r="U74" s="29">
        <f t="shared" si="12"/>
        <v>0.324630788485607</v>
      </c>
      <c r="V74" s="20">
        <f t="shared" ref="V74" si="29">(U69+U70+U71+U72+U73+U74)/6</f>
        <v>0.32425949103045471</v>
      </c>
      <c r="W74" s="20">
        <f t="shared" ref="W74" si="30">_xlfn.STDEV.S(U69:U74)</f>
        <v>2.7035476778122458E-2</v>
      </c>
    </row>
    <row r="77" spans="9:23">
      <c r="Q77" s="25"/>
      <c r="R77" s="25"/>
    </row>
    <row r="78" spans="9:23">
      <c r="Q78" s="25"/>
      <c r="R78" s="25"/>
    </row>
    <row r="79" spans="9:23">
      <c r="Q79" s="25"/>
      <c r="R79" s="25"/>
    </row>
    <row r="80" spans="9:23">
      <c r="Q80" s="25"/>
      <c r="R80" s="25"/>
    </row>
    <row r="81" spans="17:18">
      <c r="Q81" s="25"/>
      <c r="R81" s="25"/>
    </row>
    <row r="82" spans="17:18">
      <c r="Q82" s="25"/>
      <c r="R82" s="25"/>
    </row>
  </sheetData>
  <mergeCells count="3">
    <mergeCell ref="I45:I74"/>
    <mergeCell ref="Q45:Q74"/>
    <mergeCell ref="I5:I40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9889DF-FA65-46E9-814F-A04033C61EA5}">
  <dimension ref="A2:T141"/>
  <sheetViews>
    <sheetView topLeftCell="A16" zoomScale="80" zoomScaleNormal="80" workbookViewId="0">
      <selection activeCell="W48" sqref="W48"/>
    </sheetView>
  </sheetViews>
  <sheetFormatPr defaultRowHeight="14.4"/>
  <cols>
    <col min="1" max="1" width="10.5546875" style="26" customWidth="1"/>
    <col min="9" max="9" width="12.21875" customWidth="1"/>
    <col min="10" max="10" width="13.109375" customWidth="1"/>
    <col min="12" max="12" width="11.5546875" bestFit="1" customWidth="1"/>
    <col min="13" max="13" width="9.5546875" bestFit="1" customWidth="1"/>
    <col min="18" max="18" width="12.6640625" customWidth="1"/>
  </cols>
  <sheetData>
    <row r="2" spans="1:16">
      <c r="A2" s="27" t="s">
        <v>52</v>
      </c>
      <c r="B2" t="s">
        <v>31</v>
      </c>
      <c r="C2" t="s">
        <v>375</v>
      </c>
      <c r="D2" t="s">
        <v>93</v>
      </c>
      <c r="E2" s="26" t="s">
        <v>378</v>
      </c>
      <c r="F2" t="s">
        <v>15</v>
      </c>
      <c r="G2" t="s">
        <v>3</v>
      </c>
      <c r="I2" s="26" t="s">
        <v>378</v>
      </c>
      <c r="J2" t="s">
        <v>392</v>
      </c>
      <c r="K2" t="s">
        <v>3</v>
      </c>
      <c r="P2" s="38"/>
    </row>
    <row r="3" spans="1:16">
      <c r="A3" s="81" t="s">
        <v>321</v>
      </c>
      <c r="B3" t="s">
        <v>55</v>
      </c>
      <c r="C3">
        <v>31.7</v>
      </c>
      <c r="D3">
        <v>3</v>
      </c>
      <c r="E3">
        <f>C3*D3/1000</f>
        <v>9.509999999999999E-2</v>
      </c>
      <c r="I3" t="s">
        <v>4</v>
      </c>
      <c r="J3">
        <f>F8</f>
        <v>9.3419999999999989E-2</v>
      </c>
      <c r="K3" s="26">
        <f>G8</f>
        <v>1.5553268466788641E-2</v>
      </c>
    </row>
    <row r="4" spans="1:16">
      <c r="A4" s="81"/>
      <c r="B4" t="s">
        <v>56</v>
      </c>
      <c r="C4">
        <v>34.159999999999997</v>
      </c>
      <c r="D4">
        <v>3</v>
      </c>
      <c r="E4" s="26">
        <f t="shared" ref="E4:E38" si="0">C4*D4/1000</f>
        <v>0.10247999999999999</v>
      </c>
      <c r="I4" t="s">
        <v>7</v>
      </c>
      <c r="J4">
        <f>F14</f>
        <v>6.2795000000000004E-2</v>
      </c>
      <c r="K4" s="26">
        <f>G14</f>
        <v>2.7945715235076752E-3</v>
      </c>
    </row>
    <row r="5" spans="1:16">
      <c r="A5" s="81"/>
      <c r="B5" t="s">
        <v>57</v>
      </c>
      <c r="C5">
        <v>36.11</v>
      </c>
      <c r="D5">
        <v>3</v>
      </c>
      <c r="E5" s="26">
        <f t="shared" si="0"/>
        <v>0.10833</v>
      </c>
      <c r="I5" t="s">
        <v>5</v>
      </c>
      <c r="J5">
        <f>F20</f>
        <v>7.8574999999999992E-2</v>
      </c>
      <c r="K5" s="26">
        <f>G20</f>
        <v>4.4186004571583545E-3</v>
      </c>
    </row>
    <row r="6" spans="1:16">
      <c r="A6" s="81"/>
      <c r="B6" t="s">
        <v>58</v>
      </c>
      <c r="C6">
        <v>35.39</v>
      </c>
      <c r="D6">
        <v>3</v>
      </c>
      <c r="E6" s="26">
        <f t="shared" si="0"/>
        <v>0.10617</v>
      </c>
      <c r="I6" t="s">
        <v>8</v>
      </c>
      <c r="J6">
        <f>F26</f>
        <v>0.18435500000000002</v>
      </c>
      <c r="K6" s="26">
        <f>G26</f>
        <v>1.1147209067744265E-2</v>
      </c>
    </row>
    <row r="7" spans="1:16">
      <c r="A7" s="81"/>
      <c r="B7" t="s">
        <v>59</v>
      </c>
      <c r="C7">
        <v>25.11</v>
      </c>
      <c r="D7">
        <v>3</v>
      </c>
      <c r="E7" s="26">
        <f t="shared" si="0"/>
        <v>7.5329999999999994E-2</v>
      </c>
      <c r="I7" t="s">
        <v>6</v>
      </c>
      <c r="J7">
        <f>F32</f>
        <v>3.7021999999999995</v>
      </c>
      <c r="K7" s="26">
        <f>G32</f>
        <v>0.34598298224045637</v>
      </c>
    </row>
    <row r="8" spans="1:16">
      <c r="A8" s="81"/>
      <c r="B8" t="s">
        <v>60</v>
      </c>
      <c r="C8">
        <v>24.37</v>
      </c>
      <c r="D8">
        <v>3</v>
      </c>
      <c r="E8" s="26">
        <f t="shared" si="0"/>
        <v>7.3109999999999994E-2</v>
      </c>
      <c r="F8">
        <f>(E3+E4+E5+E6+E7+E8)/6</f>
        <v>9.3419999999999989E-2</v>
      </c>
      <c r="G8">
        <f>_xlfn.STDEV.S(E3:E8)</f>
        <v>1.5553268466788641E-2</v>
      </c>
      <c r="I8" t="s">
        <v>9</v>
      </c>
      <c r="J8">
        <f>F38</f>
        <v>5.8928000000000003</v>
      </c>
      <c r="K8" s="26">
        <f>G38</f>
        <v>0.2475227343093962</v>
      </c>
      <c r="N8" s="3"/>
      <c r="O8" s="3"/>
    </row>
    <row r="9" spans="1:16">
      <c r="A9" s="81"/>
      <c r="B9" t="s">
        <v>61</v>
      </c>
      <c r="C9">
        <v>20.29</v>
      </c>
      <c r="D9">
        <v>3</v>
      </c>
      <c r="E9" s="26">
        <f t="shared" si="0"/>
        <v>6.087E-2</v>
      </c>
    </row>
    <row r="10" spans="1:16">
      <c r="A10" s="81"/>
      <c r="B10" t="s">
        <v>62</v>
      </c>
      <c r="C10">
        <v>19.64</v>
      </c>
      <c r="D10">
        <v>3</v>
      </c>
      <c r="E10" s="26">
        <f t="shared" si="0"/>
        <v>5.892E-2</v>
      </c>
    </row>
    <row r="11" spans="1:16">
      <c r="A11" s="81"/>
      <c r="B11" t="s">
        <v>63</v>
      </c>
      <c r="C11">
        <v>21.47</v>
      </c>
      <c r="D11">
        <v>3</v>
      </c>
      <c r="E11" s="26">
        <f t="shared" si="0"/>
        <v>6.4409999999999995E-2</v>
      </c>
    </row>
    <row r="12" spans="1:16">
      <c r="A12" s="81"/>
      <c r="B12" t="s">
        <v>64</v>
      </c>
      <c r="C12">
        <v>21.82</v>
      </c>
      <c r="D12">
        <v>3</v>
      </c>
      <c r="E12" s="26">
        <f t="shared" si="0"/>
        <v>6.5460000000000004E-2</v>
      </c>
    </row>
    <row r="13" spans="1:16">
      <c r="A13" s="81"/>
      <c r="B13" t="s">
        <v>65</v>
      </c>
      <c r="C13">
        <v>20.46</v>
      </c>
      <c r="D13">
        <v>3</v>
      </c>
      <c r="E13" s="26">
        <f t="shared" si="0"/>
        <v>6.1380000000000004E-2</v>
      </c>
    </row>
    <row r="14" spans="1:16">
      <c r="A14" s="81"/>
      <c r="B14" t="s">
        <v>66</v>
      </c>
      <c r="C14">
        <v>21.91</v>
      </c>
      <c r="D14">
        <v>3</v>
      </c>
      <c r="E14" s="26">
        <f t="shared" si="0"/>
        <v>6.5730000000000011E-2</v>
      </c>
      <c r="F14">
        <f t="shared" ref="F14" si="1">(E9+E10+E11+E12+E13+E14)/6</f>
        <v>6.2795000000000004E-2</v>
      </c>
      <c r="G14">
        <f t="shared" ref="G14" si="2">_xlfn.STDEV.S(E9:E14)</f>
        <v>2.7945715235076752E-3</v>
      </c>
    </row>
    <row r="15" spans="1:16">
      <c r="A15" s="81"/>
      <c r="B15" t="s">
        <v>67</v>
      </c>
      <c r="C15">
        <v>26.23</v>
      </c>
      <c r="D15">
        <v>3</v>
      </c>
      <c r="E15" s="26">
        <f t="shared" si="0"/>
        <v>7.8689999999999996E-2</v>
      </c>
    </row>
    <row r="16" spans="1:16">
      <c r="A16" s="81"/>
      <c r="B16" t="s">
        <v>68</v>
      </c>
      <c r="C16">
        <v>26.99</v>
      </c>
      <c r="D16">
        <v>3</v>
      </c>
      <c r="E16" s="26">
        <f t="shared" si="0"/>
        <v>8.097E-2</v>
      </c>
    </row>
    <row r="17" spans="1:7">
      <c r="A17" s="81"/>
      <c r="B17" t="s">
        <v>69</v>
      </c>
      <c r="C17">
        <v>27.64</v>
      </c>
      <c r="D17">
        <v>3</v>
      </c>
      <c r="E17" s="26">
        <f t="shared" si="0"/>
        <v>8.2920000000000008E-2</v>
      </c>
    </row>
    <row r="18" spans="1:7">
      <c r="A18" s="81"/>
      <c r="B18" t="s">
        <v>70</v>
      </c>
      <c r="C18">
        <v>27.43</v>
      </c>
      <c r="D18">
        <v>3</v>
      </c>
      <c r="E18" s="26">
        <f t="shared" si="0"/>
        <v>8.2289999999999988E-2</v>
      </c>
    </row>
    <row r="19" spans="1:7">
      <c r="A19" s="81"/>
      <c r="B19" t="s">
        <v>71</v>
      </c>
      <c r="C19">
        <v>24.86</v>
      </c>
      <c r="D19">
        <v>3</v>
      </c>
      <c r="E19" s="26">
        <f t="shared" si="0"/>
        <v>7.4579999999999994E-2</v>
      </c>
    </row>
    <row r="20" spans="1:7">
      <c r="A20" s="81"/>
      <c r="B20" t="s">
        <v>72</v>
      </c>
      <c r="C20">
        <v>24</v>
      </c>
      <c r="D20">
        <v>3</v>
      </c>
      <c r="E20" s="26">
        <f t="shared" si="0"/>
        <v>7.1999999999999995E-2</v>
      </c>
      <c r="F20">
        <f t="shared" ref="F20" si="3">(E15+E16+E17+E18+E19+E20)/6</f>
        <v>7.8574999999999992E-2</v>
      </c>
      <c r="G20">
        <f t="shared" ref="G20" si="4">_xlfn.STDEV.S(E15:E20)</f>
        <v>4.4186004571583545E-3</v>
      </c>
    </row>
    <row r="21" spans="1:7">
      <c r="A21" s="81"/>
      <c r="B21" t="s">
        <v>73</v>
      </c>
      <c r="C21">
        <v>58.1</v>
      </c>
      <c r="D21">
        <v>3</v>
      </c>
      <c r="E21" s="26">
        <f t="shared" si="0"/>
        <v>0.17430000000000001</v>
      </c>
    </row>
    <row r="22" spans="1:7">
      <c r="A22" s="81"/>
      <c r="B22" t="s">
        <v>74</v>
      </c>
      <c r="C22">
        <v>61.53</v>
      </c>
      <c r="D22">
        <v>3</v>
      </c>
      <c r="E22" s="26">
        <f t="shared" si="0"/>
        <v>0.18459</v>
      </c>
    </row>
    <row r="23" spans="1:7">
      <c r="A23" s="81"/>
      <c r="B23" t="s">
        <v>75</v>
      </c>
      <c r="C23">
        <v>58.59</v>
      </c>
      <c r="D23">
        <v>3</v>
      </c>
      <c r="E23" s="26">
        <f t="shared" si="0"/>
        <v>0.17577000000000001</v>
      </c>
    </row>
    <row r="24" spans="1:7">
      <c r="A24" s="81"/>
      <c r="B24" t="s">
        <v>76</v>
      </c>
      <c r="C24">
        <v>58.88</v>
      </c>
      <c r="D24">
        <v>3</v>
      </c>
      <c r="E24" s="26">
        <f t="shared" si="0"/>
        <v>0.17664000000000002</v>
      </c>
    </row>
    <row r="25" spans="1:7">
      <c r="A25" s="81"/>
      <c r="B25" t="s">
        <v>77</v>
      </c>
      <c r="C25">
        <v>67.400000000000006</v>
      </c>
      <c r="D25">
        <v>3</v>
      </c>
      <c r="E25" s="26">
        <f t="shared" si="0"/>
        <v>0.20220000000000002</v>
      </c>
    </row>
    <row r="26" spans="1:7">
      <c r="A26" s="81"/>
      <c r="B26" t="s">
        <v>78</v>
      </c>
      <c r="C26">
        <v>64.209999999999994</v>
      </c>
      <c r="D26">
        <v>3</v>
      </c>
      <c r="E26" s="26">
        <f t="shared" si="0"/>
        <v>0.19263</v>
      </c>
      <c r="F26">
        <f t="shared" ref="F26" si="5">(E21+E22+E23+E24+E25+E26)/6</f>
        <v>0.18435500000000002</v>
      </c>
      <c r="G26">
        <f t="shared" ref="G26" si="6">_xlfn.STDEV.S(E21:E26)</f>
        <v>1.1147209067744265E-2</v>
      </c>
    </row>
    <row r="27" spans="1:7">
      <c r="A27" s="81"/>
      <c r="B27" t="s">
        <v>79</v>
      </c>
      <c r="C27">
        <v>176.64</v>
      </c>
      <c r="D27">
        <v>20</v>
      </c>
      <c r="E27" s="26">
        <f t="shared" si="0"/>
        <v>3.5327999999999999</v>
      </c>
    </row>
    <row r="28" spans="1:7">
      <c r="A28" s="81"/>
      <c r="B28" t="s">
        <v>80</v>
      </c>
      <c r="C28">
        <v>172.98</v>
      </c>
      <c r="D28">
        <v>20</v>
      </c>
      <c r="E28" s="26">
        <f t="shared" si="0"/>
        <v>3.4596</v>
      </c>
    </row>
    <row r="29" spans="1:7">
      <c r="A29" s="81"/>
      <c r="B29" t="s">
        <v>81</v>
      </c>
      <c r="C29">
        <v>219.48</v>
      </c>
      <c r="D29">
        <v>20</v>
      </c>
      <c r="E29" s="26">
        <f t="shared" si="0"/>
        <v>4.3895999999999997</v>
      </c>
    </row>
    <row r="30" spans="1:7">
      <c r="A30" s="81"/>
      <c r="B30" t="s">
        <v>82</v>
      </c>
      <c r="C30">
        <v>177.07</v>
      </c>
      <c r="D30">
        <v>20</v>
      </c>
      <c r="E30" s="26">
        <f t="shared" si="0"/>
        <v>3.5413999999999994</v>
      </c>
    </row>
    <row r="31" spans="1:7">
      <c r="A31" s="81"/>
      <c r="B31" t="s">
        <v>83</v>
      </c>
      <c r="C31">
        <v>179.5</v>
      </c>
      <c r="D31">
        <v>20</v>
      </c>
      <c r="E31" s="26">
        <f t="shared" si="0"/>
        <v>3.59</v>
      </c>
    </row>
    <row r="32" spans="1:7">
      <c r="A32" s="81"/>
      <c r="B32" t="s">
        <v>84</v>
      </c>
      <c r="C32">
        <v>184.99</v>
      </c>
      <c r="D32">
        <v>20</v>
      </c>
      <c r="E32" s="26">
        <f t="shared" si="0"/>
        <v>3.6998000000000002</v>
      </c>
      <c r="F32">
        <f t="shared" ref="F32" si="7">(E27+E28+E29+E30+E31+E32)/6</f>
        <v>3.7021999999999995</v>
      </c>
      <c r="G32">
        <f t="shared" ref="G32" si="8">_xlfn.STDEV.S(E27:E32)</f>
        <v>0.34598298224045637</v>
      </c>
    </row>
    <row r="33" spans="1:19">
      <c r="A33" s="81"/>
      <c r="B33" t="s">
        <v>85</v>
      </c>
      <c r="C33">
        <v>286.27999999999997</v>
      </c>
      <c r="D33">
        <v>20</v>
      </c>
      <c r="E33" s="26">
        <f t="shared" si="0"/>
        <v>5.7255999999999991</v>
      </c>
    </row>
    <row r="34" spans="1:19">
      <c r="A34" s="81"/>
      <c r="B34" t="s">
        <v>86</v>
      </c>
      <c r="C34">
        <v>281.16000000000003</v>
      </c>
      <c r="D34">
        <v>20</v>
      </c>
      <c r="E34" s="26">
        <f t="shared" si="0"/>
        <v>5.6232000000000006</v>
      </c>
    </row>
    <row r="35" spans="1:19">
      <c r="A35" s="81"/>
      <c r="B35" t="s">
        <v>87</v>
      </c>
      <c r="C35">
        <v>287.98</v>
      </c>
      <c r="D35">
        <v>20</v>
      </c>
      <c r="E35" s="26">
        <f t="shared" si="0"/>
        <v>5.7596000000000007</v>
      </c>
    </row>
    <row r="36" spans="1:19">
      <c r="A36" s="81"/>
      <c r="B36" t="s">
        <v>88</v>
      </c>
      <c r="C36">
        <v>293.83</v>
      </c>
      <c r="D36">
        <v>20</v>
      </c>
      <c r="E36" s="26">
        <f t="shared" si="0"/>
        <v>5.8765999999999998</v>
      </c>
    </row>
    <row r="37" spans="1:19">
      <c r="A37" s="81"/>
      <c r="B37" t="s">
        <v>89</v>
      </c>
      <c r="C37">
        <v>304.83999999999997</v>
      </c>
      <c r="D37">
        <v>20</v>
      </c>
      <c r="E37" s="26">
        <f t="shared" si="0"/>
        <v>6.0967999999999991</v>
      </c>
    </row>
    <row r="38" spans="1:19">
      <c r="A38" s="81"/>
      <c r="B38" t="s">
        <v>90</v>
      </c>
      <c r="C38">
        <v>313.75</v>
      </c>
      <c r="D38">
        <v>20</v>
      </c>
      <c r="E38" s="26">
        <f t="shared" si="0"/>
        <v>6.2750000000000004</v>
      </c>
      <c r="F38">
        <f t="shared" ref="F38" si="9">(E33+E34+E35+E36+E37+E38)/6</f>
        <v>5.8928000000000003</v>
      </c>
      <c r="G38">
        <f t="shared" ref="G38" si="10">_xlfn.STDEV.S(E33:E38)</f>
        <v>0.2475227343093962</v>
      </c>
    </row>
    <row r="42" spans="1:19">
      <c r="A42" s="27" t="s">
        <v>188</v>
      </c>
      <c r="B42" s="26" t="s">
        <v>31</v>
      </c>
      <c r="C42" s="26" t="s">
        <v>375</v>
      </c>
      <c r="D42" s="26" t="s">
        <v>93</v>
      </c>
      <c r="E42" s="26" t="s">
        <v>378</v>
      </c>
      <c r="F42" s="26" t="s">
        <v>15</v>
      </c>
      <c r="G42" s="26" t="s">
        <v>3</v>
      </c>
      <c r="I42" s="27" t="s">
        <v>188</v>
      </c>
      <c r="J42" s="26" t="s">
        <v>31</v>
      </c>
      <c r="K42" s="26" t="s">
        <v>375</v>
      </c>
      <c r="L42" s="26" t="s">
        <v>93</v>
      </c>
      <c r="M42" s="26" t="s">
        <v>378</v>
      </c>
      <c r="N42" s="26" t="s">
        <v>15</v>
      </c>
      <c r="O42" s="26" t="s">
        <v>3</v>
      </c>
      <c r="Q42" t="s">
        <v>46</v>
      </c>
      <c r="R42" t="s">
        <v>392</v>
      </c>
      <c r="S42" t="s">
        <v>3</v>
      </c>
    </row>
    <row r="43" spans="1:19">
      <c r="A43" s="81" t="s">
        <v>18</v>
      </c>
      <c r="B43" t="s">
        <v>94</v>
      </c>
      <c r="C43" t="s">
        <v>38</v>
      </c>
      <c r="D43">
        <v>10</v>
      </c>
      <c r="E43" t="e">
        <f>C43*D43/1000</f>
        <v>#VALUE!</v>
      </c>
      <c r="I43" s="81" t="s">
        <v>22</v>
      </c>
      <c r="J43" t="s">
        <v>124</v>
      </c>
      <c r="K43" t="s">
        <v>38</v>
      </c>
      <c r="L43">
        <v>10</v>
      </c>
      <c r="M43" t="e">
        <f>K43*L43/1000</f>
        <v>#VALUE!</v>
      </c>
      <c r="N43" s="26"/>
      <c r="O43" s="26"/>
      <c r="P43" s="38"/>
      <c r="Q43" t="s">
        <v>40</v>
      </c>
      <c r="R43" s="3" t="e">
        <f>F48</f>
        <v>#VALUE!</v>
      </c>
      <c r="S43" s="3" t="e">
        <f>G48</f>
        <v>#VALUE!</v>
      </c>
    </row>
    <row r="44" spans="1:19">
      <c r="A44" s="81"/>
      <c r="B44" t="s">
        <v>95</v>
      </c>
      <c r="C44" t="s">
        <v>38</v>
      </c>
      <c r="D44">
        <v>10</v>
      </c>
      <c r="E44" s="28" t="e">
        <f t="shared" ref="E44:E72" si="11">C44*D44/1000</f>
        <v>#VALUE!</v>
      </c>
      <c r="I44" s="81"/>
      <c r="J44" t="s">
        <v>125</v>
      </c>
      <c r="K44" t="s">
        <v>38</v>
      </c>
      <c r="L44">
        <v>10</v>
      </c>
      <c r="M44" s="28" t="e">
        <f t="shared" ref="M44:M72" si="12">K44*L44/1000</f>
        <v>#VALUE!</v>
      </c>
      <c r="N44" s="26"/>
      <c r="O44" s="26"/>
      <c r="P44" s="38"/>
      <c r="Q44" t="s">
        <v>48</v>
      </c>
      <c r="R44" s="3" t="e">
        <f>F54</f>
        <v>#VALUE!</v>
      </c>
      <c r="S44" s="3" t="e">
        <f>G54</f>
        <v>#VALUE!</v>
      </c>
    </row>
    <row r="45" spans="1:19">
      <c r="A45" s="81"/>
      <c r="B45" t="s">
        <v>96</v>
      </c>
      <c r="C45" t="s">
        <v>38</v>
      </c>
      <c r="D45">
        <v>10</v>
      </c>
      <c r="E45" s="28" t="e">
        <f t="shared" si="11"/>
        <v>#VALUE!</v>
      </c>
      <c r="I45" s="81"/>
      <c r="J45" t="s">
        <v>126</v>
      </c>
      <c r="K45" t="s">
        <v>38</v>
      </c>
      <c r="L45">
        <v>10</v>
      </c>
      <c r="M45" s="28" t="e">
        <f t="shared" si="12"/>
        <v>#VALUE!</v>
      </c>
      <c r="N45" s="26"/>
      <c r="O45" s="26"/>
      <c r="P45" s="38"/>
      <c r="Q45" t="s">
        <v>49</v>
      </c>
      <c r="R45" s="3">
        <f>F60</f>
        <v>1.0676666666666665</v>
      </c>
      <c r="S45" s="3">
        <f>G60</f>
        <v>4.0587272225005057E-2</v>
      </c>
    </row>
    <row r="46" spans="1:19">
      <c r="A46" s="81"/>
      <c r="B46" t="s">
        <v>97</v>
      </c>
      <c r="C46" t="s">
        <v>38</v>
      </c>
      <c r="D46">
        <v>10</v>
      </c>
      <c r="E46" s="28" t="e">
        <f t="shared" si="11"/>
        <v>#VALUE!</v>
      </c>
      <c r="I46" s="81"/>
      <c r="J46" t="s">
        <v>127</v>
      </c>
      <c r="K46" t="s">
        <v>38</v>
      </c>
      <c r="L46">
        <v>10</v>
      </c>
      <c r="M46" s="28" t="e">
        <f t="shared" si="12"/>
        <v>#VALUE!</v>
      </c>
      <c r="N46" s="26"/>
      <c r="O46" s="26"/>
      <c r="P46" s="38"/>
      <c r="Q46" t="s">
        <v>50</v>
      </c>
      <c r="R46" s="3">
        <f>F66</f>
        <v>3.106666666666667E-2</v>
      </c>
      <c r="S46" s="3">
        <f>G66</f>
        <v>2.1001587241603129E-3</v>
      </c>
    </row>
    <row r="47" spans="1:19">
      <c r="A47" s="81"/>
      <c r="B47" t="s">
        <v>98</v>
      </c>
      <c r="C47" t="s">
        <v>38</v>
      </c>
      <c r="D47">
        <v>10</v>
      </c>
      <c r="E47" s="28" t="e">
        <f t="shared" si="11"/>
        <v>#VALUE!</v>
      </c>
      <c r="I47" s="81"/>
      <c r="J47" t="s">
        <v>128</v>
      </c>
      <c r="K47" t="s">
        <v>38</v>
      </c>
      <c r="L47">
        <v>10</v>
      </c>
      <c r="M47" s="28" t="e">
        <f t="shared" si="12"/>
        <v>#VALUE!</v>
      </c>
      <c r="N47" s="26"/>
      <c r="O47" s="26"/>
      <c r="P47" s="38"/>
      <c r="Q47" t="s">
        <v>51</v>
      </c>
      <c r="R47" s="3">
        <f>F72</f>
        <v>0.5424000000000001</v>
      </c>
      <c r="S47" s="3">
        <f>G72</f>
        <v>7.3425935472420378E-2</v>
      </c>
    </row>
    <row r="48" spans="1:19">
      <c r="A48" s="81"/>
      <c r="B48" t="s">
        <v>99</v>
      </c>
      <c r="C48" t="s">
        <v>38</v>
      </c>
      <c r="D48">
        <v>10</v>
      </c>
      <c r="E48" s="28" t="e">
        <f t="shared" si="11"/>
        <v>#VALUE!</v>
      </c>
      <c r="F48" t="e">
        <f>(E43+E44+E45+E46+E47+E48)/6</f>
        <v>#VALUE!</v>
      </c>
      <c r="G48" t="e">
        <f>_xlfn.STDEV.S(E43:E48)</f>
        <v>#VALUE!</v>
      </c>
      <c r="I48" s="81"/>
      <c r="J48" t="s">
        <v>129</v>
      </c>
      <c r="K48" t="s">
        <v>38</v>
      </c>
      <c r="L48">
        <v>10</v>
      </c>
      <c r="M48" s="28" t="e">
        <f t="shared" si="12"/>
        <v>#VALUE!</v>
      </c>
      <c r="N48" s="26" t="e">
        <f>(M43+M44+M45+M46+M47+M48)/6</f>
        <v>#VALUE!</v>
      </c>
      <c r="O48" s="26" t="e">
        <f>_xlfn.STDEV.S(M43:M48)</f>
        <v>#VALUE!</v>
      </c>
      <c r="P48" s="38"/>
    </row>
    <row r="49" spans="1:20">
      <c r="A49" s="81"/>
      <c r="B49" t="s">
        <v>100</v>
      </c>
      <c r="C49" t="s">
        <v>38</v>
      </c>
      <c r="D49">
        <v>10</v>
      </c>
      <c r="E49" s="28" t="e">
        <f t="shared" si="11"/>
        <v>#VALUE!</v>
      </c>
      <c r="F49" s="26"/>
      <c r="G49" s="26"/>
      <c r="I49" s="81"/>
      <c r="J49" t="s">
        <v>130</v>
      </c>
      <c r="K49">
        <v>0.79</v>
      </c>
      <c r="L49">
        <v>10</v>
      </c>
      <c r="M49" s="28">
        <f t="shared" si="12"/>
        <v>7.9000000000000008E-3</v>
      </c>
      <c r="N49" s="26"/>
      <c r="O49" s="26"/>
      <c r="P49" s="38"/>
      <c r="Q49" s="38"/>
    </row>
    <row r="50" spans="1:20">
      <c r="A50" s="81"/>
      <c r="B50" t="s">
        <v>101</v>
      </c>
      <c r="C50" t="s">
        <v>38</v>
      </c>
      <c r="D50">
        <v>10</v>
      </c>
      <c r="E50" s="28" t="e">
        <f t="shared" si="11"/>
        <v>#VALUE!</v>
      </c>
      <c r="F50" s="26"/>
      <c r="G50" s="26"/>
      <c r="I50" s="81"/>
      <c r="J50" t="s">
        <v>131</v>
      </c>
      <c r="K50">
        <v>0.72</v>
      </c>
      <c r="L50">
        <v>10</v>
      </c>
      <c r="M50" s="28">
        <f t="shared" si="12"/>
        <v>7.1999999999999989E-3</v>
      </c>
      <c r="N50" s="26"/>
      <c r="O50" s="26"/>
      <c r="P50" s="38"/>
      <c r="Q50" t="s">
        <v>46</v>
      </c>
      <c r="R50" t="s">
        <v>392</v>
      </c>
      <c r="S50" t="s">
        <v>3</v>
      </c>
    </row>
    <row r="51" spans="1:20">
      <c r="A51" s="81"/>
      <c r="B51" t="s">
        <v>102</v>
      </c>
      <c r="C51" t="s">
        <v>38</v>
      </c>
      <c r="D51">
        <v>10</v>
      </c>
      <c r="E51" s="28" t="e">
        <f t="shared" si="11"/>
        <v>#VALUE!</v>
      </c>
      <c r="F51" s="26"/>
      <c r="G51" s="26"/>
      <c r="I51" s="81"/>
      <c r="J51" t="s">
        <v>132</v>
      </c>
      <c r="K51">
        <v>0.7</v>
      </c>
      <c r="L51">
        <v>10</v>
      </c>
      <c r="M51" s="28">
        <f t="shared" si="12"/>
        <v>7.0000000000000001E-3</v>
      </c>
      <c r="N51" s="26"/>
      <c r="O51" s="26"/>
      <c r="P51" s="38"/>
      <c r="Q51" t="s">
        <v>40</v>
      </c>
      <c r="R51" s="3" t="e">
        <f>N48</f>
        <v>#VALUE!</v>
      </c>
      <c r="S51" s="3" t="e">
        <f>O48</f>
        <v>#VALUE!</v>
      </c>
    </row>
    <row r="52" spans="1:20">
      <c r="A52" s="81"/>
      <c r="B52" t="s">
        <v>103</v>
      </c>
      <c r="C52" t="s">
        <v>38</v>
      </c>
      <c r="D52">
        <v>10</v>
      </c>
      <c r="E52" s="28" t="e">
        <f t="shared" si="11"/>
        <v>#VALUE!</v>
      </c>
      <c r="F52" s="26"/>
      <c r="G52" s="26"/>
      <c r="I52" s="81"/>
      <c r="J52" t="s">
        <v>133</v>
      </c>
      <c r="K52">
        <v>0.66</v>
      </c>
      <c r="L52">
        <v>10</v>
      </c>
      <c r="M52" s="28">
        <f t="shared" si="12"/>
        <v>6.6000000000000008E-3</v>
      </c>
      <c r="N52" s="26"/>
      <c r="O52" s="26"/>
      <c r="Q52" t="s">
        <v>48</v>
      </c>
      <c r="R52" s="3">
        <f>N54</f>
        <v>6.933333333333333E-3</v>
      </c>
      <c r="S52" s="3">
        <f>O54</f>
        <v>5.8537737116040524E-4</v>
      </c>
    </row>
    <row r="53" spans="1:20">
      <c r="A53" s="81"/>
      <c r="B53" t="s">
        <v>104</v>
      </c>
      <c r="C53" t="s">
        <v>38</v>
      </c>
      <c r="D53">
        <v>10</v>
      </c>
      <c r="E53" s="28" t="e">
        <f t="shared" si="11"/>
        <v>#VALUE!</v>
      </c>
      <c r="F53" s="26"/>
      <c r="G53" s="26"/>
      <c r="I53" s="81"/>
      <c r="J53" t="s">
        <v>134</v>
      </c>
      <c r="K53">
        <v>0.62</v>
      </c>
      <c r="L53">
        <v>10</v>
      </c>
      <c r="M53" s="28">
        <f t="shared" si="12"/>
        <v>6.1999999999999998E-3</v>
      </c>
      <c r="N53" s="26"/>
      <c r="O53" s="26"/>
      <c r="Q53" t="s">
        <v>49</v>
      </c>
      <c r="R53" s="3">
        <f>N60</f>
        <v>1.0976833333333331</v>
      </c>
      <c r="S53" s="3">
        <f>O60</f>
        <v>0.15527390529856214</v>
      </c>
    </row>
    <row r="54" spans="1:20">
      <c r="A54" s="81"/>
      <c r="B54" t="s">
        <v>105</v>
      </c>
      <c r="C54" t="s">
        <v>38</v>
      </c>
      <c r="D54">
        <v>10</v>
      </c>
      <c r="E54" s="28" t="e">
        <f t="shared" si="11"/>
        <v>#VALUE!</v>
      </c>
      <c r="F54" s="26" t="e">
        <f t="shared" ref="F54" si="13">(E49+E50+E51+E52+E53+E54)/6</f>
        <v>#VALUE!</v>
      </c>
      <c r="G54" s="26" t="e">
        <f t="shared" ref="G54" si="14">_xlfn.STDEV.S(E49:E54)</f>
        <v>#VALUE!</v>
      </c>
      <c r="I54" s="81"/>
      <c r="J54" t="s">
        <v>135</v>
      </c>
      <c r="K54">
        <v>0.67</v>
      </c>
      <c r="L54">
        <v>10</v>
      </c>
      <c r="M54" s="28">
        <f t="shared" si="12"/>
        <v>6.7000000000000002E-3</v>
      </c>
      <c r="N54" s="26">
        <f>(M49+M50+M51+M52+M53+M54)/6</f>
        <v>6.933333333333333E-3</v>
      </c>
      <c r="O54" s="26">
        <f t="shared" ref="O54" si="15">_xlfn.STDEV.S(M49:M54)</f>
        <v>5.8537737116040524E-4</v>
      </c>
      <c r="Q54" t="s">
        <v>50</v>
      </c>
      <c r="R54" s="3">
        <f>N66</f>
        <v>0.19668333333333335</v>
      </c>
      <c r="S54" s="3">
        <f>O66</f>
        <v>1.9907025560506681E-2</v>
      </c>
    </row>
    <row r="55" spans="1:20">
      <c r="A55" s="81"/>
      <c r="B55" t="s">
        <v>106</v>
      </c>
      <c r="C55">
        <v>105.56</v>
      </c>
      <c r="D55">
        <v>10</v>
      </c>
      <c r="E55" s="28">
        <f t="shared" si="11"/>
        <v>1.0555999999999999</v>
      </c>
      <c r="F55" s="26"/>
      <c r="G55" s="26"/>
      <c r="I55" s="81"/>
      <c r="J55" t="s">
        <v>136</v>
      </c>
      <c r="K55">
        <v>110.98</v>
      </c>
      <c r="L55">
        <v>10</v>
      </c>
      <c r="M55" s="28">
        <f t="shared" si="12"/>
        <v>1.1097999999999999</v>
      </c>
      <c r="N55" s="26"/>
      <c r="O55" s="26"/>
      <c r="Q55" t="s">
        <v>51</v>
      </c>
      <c r="R55" s="3">
        <f>N72</f>
        <v>0.59634999999999994</v>
      </c>
      <c r="S55" s="3">
        <f>O72</f>
        <v>0.21193335509069855</v>
      </c>
    </row>
    <row r="56" spans="1:20">
      <c r="A56" s="81"/>
      <c r="B56" t="s">
        <v>107</v>
      </c>
      <c r="C56">
        <v>100.06</v>
      </c>
      <c r="D56">
        <v>10</v>
      </c>
      <c r="E56" s="28">
        <f t="shared" si="11"/>
        <v>1.0005999999999999</v>
      </c>
      <c r="F56" s="26"/>
      <c r="G56" s="26"/>
      <c r="I56" s="81"/>
      <c r="J56" t="s">
        <v>137</v>
      </c>
      <c r="K56">
        <v>119.98</v>
      </c>
      <c r="L56">
        <v>10</v>
      </c>
      <c r="M56" s="28">
        <f t="shared" si="12"/>
        <v>1.1998</v>
      </c>
      <c r="N56" s="26"/>
      <c r="O56" s="26"/>
    </row>
    <row r="57" spans="1:20">
      <c r="A57" s="81"/>
      <c r="B57" t="s">
        <v>108</v>
      </c>
      <c r="C57">
        <v>106.78</v>
      </c>
      <c r="D57">
        <v>10</v>
      </c>
      <c r="E57" s="28">
        <f t="shared" si="11"/>
        <v>1.0677999999999999</v>
      </c>
      <c r="F57" s="26"/>
      <c r="G57" s="26"/>
      <c r="I57" s="81"/>
      <c r="J57" t="s">
        <v>138</v>
      </c>
      <c r="K57">
        <v>114.64</v>
      </c>
      <c r="L57">
        <v>10</v>
      </c>
      <c r="M57" s="28">
        <f t="shared" si="12"/>
        <v>1.1464000000000001</v>
      </c>
      <c r="N57" s="26"/>
      <c r="O57" s="26"/>
    </row>
    <row r="58" spans="1:20">
      <c r="A58" s="81"/>
      <c r="B58" t="s">
        <v>109</v>
      </c>
      <c r="C58">
        <v>110.27</v>
      </c>
      <c r="D58">
        <v>10</v>
      </c>
      <c r="E58" s="28">
        <f t="shared" si="11"/>
        <v>1.1027</v>
      </c>
      <c r="F58" s="26"/>
      <c r="G58" s="26"/>
      <c r="I58" s="81"/>
      <c r="J58" t="s">
        <v>139</v>
      </c>
      <c r="K58">
        <v>129.97999999999999</v>
      </c>
      <c r="L58">
        <v>10</v>
      </c>
      <c r="M58" s="28">
        <f t="shared" si="12"/>
        <v>1.2997999999999998</v>
      </c>
      <c r="N58" s="26"/>
      <c r="O58" s="26"/>
    </row>
    <row r="59" spans="1:20">
      <c r="A59" s="81"/>
      <c r="B59" t="s">
        <v>110</v>
      </c>
      <c r="C59">
        <v>111.61</v>
      </c>
      <c r="D59">
        <v>10</v>
      </c>
      <c r="E59" s="28">
        <f t="shared" si="11"/>
        <v>1.1160999999999999</v>
      </c>
      <c r="F59" s="26"/>
      <c r="G59" s="26"/>
      <c r="I59" s="81"/>
      <c r="J59" t="s">
        <v>140</v>
      </c>
      <c r="K59">
        <v>90.76</v>
      </c>
      <c r="L59">
        <v>10</v>
      </c>
      <c r="M59" s="28">
        <f t="shared" si="12"/>
        <v>0.90760000000000007</v>
      </c>
      <c r="N59" s="26"/>
      <c r="O59" s="26"/>
      <c r="S59" s="38"/>
      <c r="T59" s="38"/>
    </row>
    <row r="60" spans="1:20">
      <c r="A60" s="81"/>
      <c r="B60" t="s">
        <v>111</v>
      </c>
      <c r="C60">
        <v>106.32</v>
      </c>
      <c r="D60">
        <v>10</v>
      </c>
      <c r="E60" s="28">
        <f t="shared" si="11"/>
        <v>1.0631999999999999</v>
      </c>
      <c r="F60" s="26">
        <f t="shared" ref="F60" si="16">(E55+E56+E57+E58+E59+E60)/6</f>
        <v>1.0676666666666665</v>
      </c>
      <c r="G60" s="26">
        <f t="shared" ref="G60" si="17">_xlfn.STDEV.S(E55:E60)</f>
        <v>4.0587272225005057E-2</v>
      </c>
      <c r="I60" s="81"/>
      <c r="J60" t="s">
        <v>141</v>
      </c>
      <c r="K60">
        <v>92.27</v>
      </c>
      <c r="L60">
        <v>10</v>
      </c>
      <c r="M60" s="28">
        <f t="shared" si="12"/>
        <v>0.92269999999999996</v>
      </c>
      <c r="N60" s="26">
        <f t="shared" ref="N60" si="18">(M55+M56+M57+M58+M59+M60)/6</f>
        <v>1.0976833333333331</v>
      </c>
      <c r="O60" s="26">
        <f t="shared" ref="O60" si="19">_xlfn.STDEV.S(M55:M60)</f>
        <v>0.15527390529856214</v>
      </c>
    </row>
    <row r="61" spans="1:20">
      <c r="A61" s="81"/>
      <c r="B61" t="s">
        <v>112</v>
      </c>
      <c r="C61">
        <v>3.43</v>
      </c>
      <c r="D61">
        <v>10</v>
      </c>
      <c r="E61" s="28">
        <f t="shared" si="11"/>
        <v>3.4300000000000004E-2</v>
      </c>
      <c r="F61" s="26"/>
      <c r="G61" s="26"/>
      <c r="I61" s="81"/>
      <c r="J61" t="s">
        <v>142</v>
      </c>
      <c r="K61">
        <v>21.09</v>
      </c>
      <c r="L61">
        <v>10</v>
      </c>
      <c r="M61" s="28">
        <f t="shared" si="12"/>
        <v>0.2109</v>
      </c>
      <c r="N61" s="26"/>
      <c r="O61" s="26"/>
    </row>
    <row r="62" spans="1:20">
      <c r="A62" s="81"/>
      <c r="B62" t="s">
        <v>113</v>
      </c>
      <c r="C62">
        <v>2.88</v>
      </c>
      <c r="D62">
        <v>10</v>
      </c>
      <c r="E62" s="28">
        <f t="shared" si="11"/>
        <v>2.8799999999999996E-2</v>
      </c>
      <c r="F62" s="26"/>
      <c r="G62" s="26"/>
      <c r="I62" s="81"/>
      <c r="J62" t="s">
        <v>143</v>
      </c>
      <c r="K62">
        <v>20.45</v>
      </c>
      <c r="L62">
        <v>10</v>
      </c>
      <c r="M62" s="28">
        <f t="shared" si="12"/>
        <v>0.20449999999999999</v>
      </c>
      <c r="N62" s="26"/>
      <c r="O62" s="26"/>
    </row>
    <row r="63" spans="1:20">
      <c r="A63" s="81"/>
      <c r="B63" t="s">
        <v>114</v>
      </c>
      <c r="C63">
        <v>3.14</v>
      </c>
      <c r="D63">
        <v>10</v>
      </c>
      <c r="E63" s="28">
        <f t="shared" si="11"/>
        <v>3.1400000000000004E-2</v>
      </c>
      <c r="F63" s="26"/>
      <c r="G63" s="26"/>
      <c r="I63" s="81"/>
      <c r="J63" t="s">
        <v>144</v>
      </c>
      <c r="K63">
        <v>21.69</v>
      </c>
      <c r="L63">
        <v>10</v>
      </c>
      <c r="M63" s="28">
        <f t="shared" si="12"/>
        <v>0.21690000000000001</v>
      </c>
      <c r="N63" s="26"/>
      <c r="O63" s="26"/>
    </row>
    <row r="64" spans="1:20">
      <c r="A64" s="81"/>
      <c r="B64" t="s">
        <v>115</v>
      </c>
      <c r="C64">
        <v>3.23</v>
      </c>
      <c r="D64">
        <v>10</v>
      </c>
      <c r="E64" s="28">
        <f t="shared" si="11"/>
        <v>3.2299999999999995E-2</v>
      </c>
      <c r="F64" s="26"/>
      <c r="G64" s="26"/>
      <c r="I64" s="81"/>
      <c r="J64" t="s">
        <v>145</v>
      </c>
      <c r="K64">
        <v>20.41</v>
      </c>
      <c r="L64">
        <v>10</v>
      </c>
      <c r="M64" s="28">
        <f t="shared" si="12"/>
        <v>0.2041</v>
      </c>
      <c r="N64" s="26"/>
      <c r="O64" s="26"/>
    </row>
    <row r="65" spans="1:15">
      <c r="A65" s="81"/>
      <c r="B65" t="s">
        <v>116</v>
      </c>
      <c r="C65">
        <v>3.07</v>
      </c>
      <c r="D65">
        <v>10</v>
      </c>
      <c r="E65" s="28">
        <f t="shared" si="11"/>
        <v>3.0699999999999998E-2</v>
      </c>
      <c r="F65" s="26"/>
      <c r="G65" s="26"/>
      <c r="I65" s="81"/>
      <c r="J65" t="s">
        <v>146</v>
      </c>
      <c r="K65">
        <v>16.86</v>
      </c>
      <c r="L65">
        <v>10</v>
      </c>
      <c r="M65" s="28">
        <f t="shared" si="12"/>
        <v>0.1686</v>
      </c>
      <c r="N65" s="26"/>
      <c r="O65" s="26"/>
    </row>
    <row r="66" spans="1:15">
      <c r="A66" s="81"/>
      <c r="B66" t="s">
        <v>117</v>
      </c>
      <c r="C66">
        <v>2.89</v>
      </c>
      <c r="D66">
        <v>10</v>
      </c>
      <c r="E66" s="28">
        <f t="shared" si="11"/>
        <v>2.8900000000000002E-2</v>
      </c>
      <c r="F66" s="26">
        <f t="shared" ref="F66" si="20">(E61+E62+E63+E64+E65+E66)/6</f>
        <v>3.106666666666667E-2</v>
      </c>
      <c r="G66" s="26">
        <f t="shared" ref="G66" si="21">_xlfn.STDEV.S(E61:E66)</f>
        <v>2.1001587241603129E-3</v>
      </c>
      <c r="I66" s="81"/>
      <c r="J66" t="s">
        <v>147</v>
      </c>
      <c r="K66">
        <v>17.510000000000002</v>
      </c>
      <c r="L66">
        <v>10</v>
      </c>
      <c r="M66" s="28">
        <f t="shared" si="12"/>
        <v>0.17510000000000003</v>
      </c>
      <c r="N66" s="26">
        <f t="shared" ref="N66" si="22">(M61+M62+M63+M64+M65+M66)/6</f>
        <v>0.19668333333333335</v>
      </c>
      <c r="O66" s="26">
        <f t="shared" ref="O66" si="23">_xlfn.STDEV.S(M61:M66)</f>
        <v>1.9907025560506681E-2</v>
      </c>
    </row>
    <row r="67" spans="1:15">
      <c r="A67" s="81"/>
      <c r="B67" t="s">
        <v>118</v>
      </c>
      <c r="C67">
        <v>54.6</v>
      </c>
      <c r="D67">
        <v>10</v>
      </c>
      <c r="E67" s="28">
        <f t="shared" si="11"/>
        <v>0.54600000000000004</v>
      </c>
      <c r="F67" s="26"/>
      <c r="G67" s="26"/>
      <c r="I67" s="81"/>
      <c r="J67" t="s">
        <v>148</v>
      </c>
      <c r="K67">
        <v>74.88</v>
      </c>
      <c r="L67">
        <v>10</v>
      </c>
      <c r="M67" s="28">
        <f t="shared" si="12"/>
        <v>0.74879999999999991</v>
      </c>
      <c r="N67" s="26"/>
      <c r="O67" s="26"/>
    </row>
    <row r="68" spans="1:15">
      <c r="A68" s="81"/>
      <c r="B68" t="s">
        <v>119</v>
      </c>
      <c r="C68">
        <v>52.09</v>
      </c>
      <c r="D68">
        <v>10</v>
      </c>
      <c r="E68" s="28">
        <f t="shared" si="11"/>
        <v>0.52090000000000014</v>
      </c>
      <c r="F68" s="26"/>
      <c r="G68" s="26"/>
      <c r="I68" s="81"/>
      <c r="J68" t="s">
        <v>149</v>
      </c>
      <c r="K68">
        <v>74.040000000000006</v>
      </c>
      <c r="L68">
        <v>10</v>
      </c>
      <c r="M68" s="28">
        <f t="shared" si="12"/>
        <v>0.74040000000000006</v>
      </c>
      <c r="N68" s="26"/>
      <c r="O68" s="26"/>
    </row>
    <row r="69" spans="1:15">
      <c r="A69" s="81"/>
      <c r="B69" t="s">
        <v>120</v>
      </c>
      <c r="C69">
        <v>63.47</v>
      </c>
      <c r="D69">
        <v>10</v>
      </c>
      <c r="E69" s="28">
        <f t="shared" si="11"/>
        <v>0.63470000000000004</v>
      </c>
      <c r="F69" s="26"/>
      <c r="G69" s="26"/>
      <c r="I69" s="81"/>
      <c r="J69" t="s">
        <v>150</v>
      </c>
      <c r="K69">
        <v>70.760000000000005</v>
      </c>
      <c r="L69">
        <v>10</v>
      </c>
      <c r="M69" s="28">
        <f t="shared" si="12"/>
        <v>0.70760000000000001</v>
      </c>
      <c r="N69" s="26"/>
      <c r="O69" s="26"/>
    </row>
    <row r="70" spans="1:15">
      <c r="A70" s="81"/>
      <c r="B70" t="s">
        <v>121</v>
      </c>
      <c r="C70">
        <v>61.75</v>
      </c>
      <c r="D70">
        <v>10</v>
      </c>
      <c r="E70" s="28">
        <f t="shared" si="11"/>
        <v>0.61750000000000005</v>
      </c>
      <c r="F70" s="26"/>
      <c r="G70" s="26"/>
      <c r="I70" s="81"/>
      <c r="J70" t="s">
        <v>151</v>
      </c>
      <c r="K70">
        <v>73.31</v>
      </c>
      <c r="L70">
        <v>10</v>
      </c>
      <c r="M70" s="28">
        <f t="shared" si="12"/>
        <v>0.73309999999999997</v>
      </c>
      <c r="N70" s="26"/>
      <c r="O70" s="26"/>
    </row>
    <row r="71" spans="1:15">
      <c r="A71" s="81"/>
      <c r="B71" t="s">
        <v>122</v>
      </c>
      <c r="C71">
        <v>44.37</v>
      </c>
      <c r="D71">
        <v>10</v>
      </c>
      <c r="E71" s="28">
        <f t="shared" si="11"/>
        <v>0.44369999999999998</v>
      </c>
      <c r="F71" s="26"/>
      <c r="G71" s="26"/>
      <c r="I71" s="81"/>
      <c r="J71" t="s">
        <v>152</v>
      </c>
      <c r="K71">
        <v>29.89</v>
      </c>
      <c r="L71">
        <v>10</v>
      </c>
      <c r="M71" s="28">
        <f t="shared" si="12"/>
        <v>0.2989</v>
      </c>
      <c r="N71" s="26"/>
      <c r="O71" s="26"/>
    </row>
    <row r="72" spans="1:15">
      <c r="A72" s="81"/>
      <c r="B72" t="s">
        <v>123</v>
      </c>
      <c r="C72">
        <v>49.16</v>
      </c>
      <c r="D72">
        <v>10</v>
      </c>
      <c r="E72" s="28">
        <f t="shared" si="11"/>
        <v>0.49159999999999998</v>
      </c>
      <c r="F72" s="26">
        <f t="shared" ref="F72" si="24">(E67+E68+E69+E70+E71+E72)/6</f>
        <v>0.5424000000000001</v>
      </c>
      <c r="G72" s="26">
        <f t="shared" ref="G72" si="25">_xlfn.STDEV.S(E67:E72)</f>
        <v>7.3425935472420378E-2</v>
      </c>
      <c r="I72" s="81"/>
      <c r="J72" t="s">
        <v>153</v>
      </c>
      <c r="K72">
        <v>34.93</v>
      </c>
      <c r="L72">
        <v>10</v>
      </c>
      <c r="M72" s="28">
        <f t="shared" si="12"/>
        <v>0.3493</v>
      </c>
      <c r="N72" s="26">
        <f t="shared" ref="N72" si="26">(M67+M68+M69+M70+M71+M72)/6</f>
        <v>0.59634999999999994</v>
      </c>
      <c r="O72" s="26">
        <f t="shared" ref="O72" si="27">_xlfn.STDEV.S(M67:M72)</f>
        <v>0.21193335509069855</v>
      </c>
    </row>
    <row r="110" spans="2:4">
      <c r="C110" s="13"/>
    </row>
    <row r="111" spans="2:4">
      <c r="C111" t="s">
        <v>174</v>
      </c>
      <c r="D111" t="s">
        <v>175</v>
      </c>
    </row>
    <row r="112" spans="2:4">
      <c r="B112" t="s">
        <v>155</v>
      </c>
      <c r="C112" t="s">
        <v>38</v>
      </c>
      <c r="D112" t="s">
        <v>38</v>
      </c>
    </row>
    <row r="113" spans="2:4">
      <c r="B113" t="s">
        <v>155</v>
      </c>
      <c r="C113" t="s">
        <v>38</v>
      </c>
      <c r="D113" t="s">
        <v>38</v>
      </c>
    </row>
    <row r="114" spans="2:4">
      <c r="B114" t="s">
        <v>156</v>
      </c>
      <c r="C114" t="s">
        <v>38</v>
      </c>
      <c r="D114" t="s">
        <v>38</v>
      </c>
    </row>
    <row r="115" spans="2:4">
      <c r="B115" t="s">
        <v>156</v>
      </c>
      <c r="C115" t="s">
        <v>38</v>
      </c>
      <c r="D115" t="s">
        <v>38</v>
      </c>
    </row>
    <row r="116" spans="2:4">
      <c r="B116" t="s">
        <v>157</v>
      </c>
      <c r="C116" t="s">
        <v>38</v>
      </c>
      <c r="D116" t="s">
        <v>38</v>
      </c>
    </row>
    <row r="117" spans="2:4">
      <c r="B117" t="s">
        <v>157</v>
      </c>
      <c r="C117" t="s">
        <v>38</v>
      </c>
      <c r="D117" t="s">
        <v>38</v>
      </c>
    </row>
    <row r="118" spans="2:4">
      <c r="B118" t="s">
        <v>158</v>
      </c>
      <c r="C118" t="s">
        <v>38</v>
      </c>
      <c r="D118" t="s">
        <v>38</v>
      </c>
    </row>
    <row r="119" spans="2:4">
      <c r="B119" t="s">
        <v>158</v>
      </c>
      <c r="C119" t="s">
        <v>38</v>
      </c>
      <c r="D119" t="s">
        <v>38</v>
      </c>
    </row>
    <row r="120" spans="2:4">
      <c r="B120" t="s">
        <v>159</v>
      </c>
      <c r="C120" t="s">
        <v>38</v>
      </c>
      <c r="D120" t="s">
        <v>38</v>
      </c>
    </row>
    <row r="121" spans="2:4">
      <c r="B121" t="s">
        <v>159</v>
      </c>
      <c r="C121" t="s">
        <v>38</v>
      </c>
      <c r="D121" t="s">
        <v>38</v>
      </c>
    </row>
    <row r="122" spans="2:4">
      <c r="B122" t="s">
        <v>160</v>
      </c>
      <c r="C122" t="s">
        <v>38</v>
      </c>
      <c r="D122" t="s">
        <v>38</v>
      </c>
    </row>
    <row r="123" spans="2:4">
      <c r="B123" t="s">
        <v>160</v>
      </c>
      <c r="C123" t="s">
        <v>38</v>
      </c>
      <c r="D123" t="s">
        <v>38</v>
      </c>
    </row>
    <row r="124" spans="2:4">
      <c r="B124" t="s">
        <v>161</v>
      </c>
      <c r="C124">
        <v>43.75</v>
      </c>
      <c r="D124">
        <v>57.38</v>
      </c>
    </row>
    <row r="125" spans="2:4">
      <c r="B125" t="s">
        <v>161</v>
      </c>
      <c r="C125">
        <v>47.99</v>
      </c>
      <c r="D125">
        <v>57.96</v>
      </c>
    </row>
    <row r="126" spans="2:4">
      <c r="B126" t="s">
        <v>162</v>
      </c>
      <c r="C126">
        <v>47.69</v>
      </c>
      <c r="D126">
        <v>57.16</v>
      </c>
    </row>
    <row r="127" spans="2:4">
      <c r="B127" t="s">
        <v>162</v>
      </c>
      <c r="C127">
        <v>44.67</v>
      </c>
      <c r="D127">
        <v>57</v>
      </c>
    </row>
    <row r="128" spans="2:4">
      <c r="B128" t="s">
        <v>163</v>
      </c>
      <c r="C128">
        <v>47.78</v>
      </c>
      <c r="D128">
        <v>57.63</v>
      </c>
    </row>
    <row r="129" spans="2:10">
      <c r="B129" t="s">
        <v>163</v>
      </c>
      <c r="C129">
        <v>45.88</v>
      </c>
      <c r="D129">
        <v>56.26</v>
      </c>
      <c r="F129">
        <f>(C124+C125+C126+C127+C128+C129)/6*20</f>
        <v>925.8666666666669</v>
      </c>
      <c r="G129">
        <f>(D124+D125+D126+D127+D128+D129)/6*20</f>
        <v>1144.6333333333332</v>
      </c>
      <c r="I129">
        <f>_xlfn.STDEV.S(C124:C129)*20</f>
        <v>36.126592237113464</v>
      </c>
      <c r="J129">
        <f>_xlfn.STDEV.S(D124:D129)*20</f>
        <v>11.710109592427704</v>
      </c>
    </row>
    <row r="130" spans="2:10">
      <c r="B130" t="s">
        <v>164</v>
      </c>
      <c r="C130" t="s">
        <v>38</v>
      </c>
      <c r="D130" t="s">
        <v>38</v>
      </c>
    </row>
    <row r="131" spans="2:10">
      <c r="B131" t="s">
        <v>164</v>
      </c>
      <c r="C131" t="s">
        <v>38</v>
      </c>
      <c r="D131" t="s">
        <v>38</v>
      </c>
    </row>
    <row r="132" spans="2:10">
      <c r="B132" t="s">
        <v>165</v>
      </c>
      <c r="C132" t="s">
        <v>38</v>
      </c>
      <c r="D132" t="s">
        <v>38</v>
      </c>
    </row>
    <row r="133" spans="2:10">
      <c r="B133" t="s">
        <v>165</v>
      </c>
      <c r="C133" t="s">
        <v>38</v>
      </c>
      <c r="D133" t="s">
        <v>38</v>
      </c>
    </row>
    <row r="134" spans="2:10">
      <c r="B134" t="s">
        <v>166</v>
      </c>
      <c r="C134" t="s">
        <v>38</v>
      </c>
      <c r="D134" t="s">
        <v>38</v>
      </c>
    </row>
    <row r="135" spans="2:10">
      <c r="B135" t="s">
        <v>166</v>
      </c>
      <c r="C135" t="s">
        <v>38</v>
      </c>
      <c r="D135" t="s">
        <v>38</v>
      </c>
    </row>
    <row r="136" spans="2:10">
      <c r="B136" t="s">
        <v>167</v>
      </c>
      <c r="C136">
        <v>38.32</v>
      </c>
      <c r="D136">
        <v>34.35</v>
      </c>
    </row>
    <row r="137" spans="2:10">
      <c r="B137" t="s">
        <v>167</v>
      </c>
      <c r="C137">
        <v>34.35</v>
      </c>
      <c r="D137">
        <v>34.82</v>
      </c>
    </row>
    <row r="138" spans="2:10">
      <c r="B138" t="s">
        <v>168</v>
      </c>
      <c r="C138">
        <v>35.729999999999997</v>
      </c>
      <c r="D138">
        <v>35.32</v>
      </c>
    </row>
    <row r="139" spans="2:10">
      <c r="B139" t="s">
        <v>168</v>
      </c>
      <c r="C139">
        <v>38.47</v>
      </c>
      <c r="D139">
        <v>36.26</v>
      </c>
    </row>
    <row r="140" spans="2:10">
      <c r="B140" t="s">
        <v>169</v>
      </c>
      <c r="C140">
        <v>23.23</v>
      </c>
      <c r="D140">
        <v>34.72</v>
      </c>
    </row>
    <row r="141" spans="2:10">
      <c r="B141" t="s">
        <v>169</v>
      </c>
      <c r="C141">
        <v>17.13</v>
      </c>
      <c r="D141">
        <v>32.83</v>
      </c>
      <c r="F141">
        <f>(C136+C137+C138+C139+C140+C141)/6*20</f>
        <v>624.09999999999991</v>
      </c>
      <c r="G141">
        <f>(D136+D137+D138+D139+D140+D141)/6*20</f>
        <v>694.33333333333337</v>
      </c>
      <c r="I141">
        <f>_xlfn.STDEV.S(C136:C141)*20</f>
        <v>177.87104317454236</v>
      </c>
      <c r="J141">
        <f>_xlfn.STDEV.S(D136:D141)*20</f>
        <v>22.716572511421408</v>
      </c>
    </row>
  </sheetData>
  <mergeCells count="3">
    <mergeCell ref="A3:A38"/>
    <mergeCell ref="A43:A72"/>
    <mergeCell ref="I43:I72"/>
  </mergeCells>
  <phoneticPr fontId="7" type="noConversion"/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3A715-0069-4699-BEDC-94A3B856B9E4}">
  <dimension ref="A2:W72"/>
  <sheetViews>
    <sheetView topLeftCell="A37" zoomScale="80" zoomScaleNormal="80" workbookViewId="0">
      <selection activeCell="T52" sqref="T52"/>
    </sheetView>
  </sheetViews>
  <sheetFormatPr defaultRowHeight="14.4"/>
  <cols>
    <col min="1" max="1" width="10.6640625" style="27" customWidth="1"/>
    <col min="2" max="13" width="8.88671875" style="27"/>
    <col min="14" max="14" width="9.33203125" style="27" customWidth="1"/>
    <col min="15" max="16" width="10.5546875" style="27" bestFit="1" customWidth="1"/>
    <col min="17" max="17" width="8.88671875" style="27"/>
    <col min="18" max="18" width="12.5546875" style="27" customWidth="1"/>
    <col min="19" max="16384" width="8.88671875" style="27"/>
  </cols>
  <sheetData>
    <row r="2" spans="1:14">
      <c r="B2" s="27" t="s">
        <v>154</v>
      </c>
    </row>
    <row r="3" spans="1:14">
      <c r="A3" s="27" t="s">
        <v>52</v>
      </c>
      <c r="B3" s="27" t="s">
        <v>31</v>
      </c>
      <c r="C3" s="27" t="s">
        <v>376</v>
      </c>
      <c r="D3" s="27" t="s">
        <v>176</v>
      </c>
      <c r="E3" s="27" t="s">
        <v>377</v>
      </c>
      <c r="F3" s="27" t="s">
        <v>15</v>
      </c>
      <c r="G3" s="27" t="s">
        <v>3</v>
      </c>
      <c r="I3" s="42"/>
      <c r="J3" s="42"/>
      <c r="K3" s="42"/>
    </row>
    <row r="4" spans="1:14">
      <c r="A4" s="81" t="s">
        <v>321</v>
      </c>
      <c r="B4" s="27" t="s">
        <v>55</v>
      </c>
      <c r="C4" s="27">
        <v>17.940000000000001</v>
      </c>
      <c r="D4" s="27">
        <v>5</v>
      </c>
      <c r="E4" s="27">
        <f>C4*D4</f>
        <v>89.7</v>
      </c>
      <c r="I4" s="73" t="s">
        <v>377</v>
      </c>
      <c r="J4" s="42" t="s">
        <v>15</v>
      </c>
      <c r="K4" s="42" t="s">
        <v>3</v>
      </c>
    </row>
    <row r="5" spans="1:14">
      <c r="A5" s="81"/>
      <c r="B5" s="27" t="s">
        <v>56</v>
      </c>
      <c r="C5" s="27">
        <v>18.239999999999998</v>
      </c>
      <c r="D5" s="27">
        <v>5</v>
      </c>
      <c r="E5" s="27">
        <f t="shared" ref="E5:E39" si="0">C5*D5</f>
        <v>91.199999999999989</v>
      </c>
      <c r="I5" s="42" t="s">
        <v>4</v>
      </c>
      <c r="J5" s="42">
        <f>F9/1000</f>
        <v>8.0941666666666676E-2</v>
      </c>
      <c r="K5" s="42">
        <f>G9/1000</f>
        <v>1.5118214731464302E-2</v>
      </c>
      <c r="M5" s="25"/>
      <c r="N5" s="25"/>
    </row>
    <row r="6" spans="1:14">
      <c r="A6" s="81"/>
      <c r="B6" s="27" t="s">
        <v>57</v>
      </c>
      <c r="C6" s="27">
        <v>20.059999999999999</v>
      </c>
      <c r="D6" s="27">
        <v>5</v>
      </c>
      <c r="E6" s="27">
        <f t="shared" si="0"/>
        <v>100.3</v>
      </c>
      <c r="I6" s="42" t="s">
        <v>7</v>
      </c>
      <c r="J6" s="42">
        <f>F15/1000</f>
        <v>1.5125E-2</v>
      </c>
      <c r="K6" s="42">
        <f>G15/1000</f>
        <v>5.5168605202596888E-3</v>
      </c>
      <c r="M6" s="25"/>
      <c r="N6" s="25"/>
    </row>
    <row r="7" spans="1:14">
      <c r="A7" s="81"/>
      <c r="B7" s="27" t="s">
        <v>58</v>
      </c>
      <c r="C7" s="27">
        <v>15.21</v>
      </c>
      <c r="D7" s="27">
        <v>5</v>
      </c>
      <c r="E7" s="27">
        <f t="shared" si="0"/>
        <v>76.050000000000011</v>
      </c>
      <c r="I7" s="42" t="s">
        <v>5</v>
      </c>
      <c r="J7" s="42">
        <f>F21/1000</f>
        <v>0.1168916666666667</v>
      </c>
      <c r="K7" s="42">
        <f>G21/1000</f>
        <v>9.2992696845863466E-3</v>
      </c>
      <c r="M7" s="25"/>
      <c r="N7" s="25"/>
    </row>
    <row r="8" spans="1:14">
      <c r="A8" s="81"/>
      <c r="B8" s="27" t="s">
        <v>59</v>
      </c>
      <c r="C8" s="27">
        <v>13.02</v>
      </c>
      <c r="D8" s="27">
        <v>5</v>
      </c>
      <c r="E8" s="27">
        <f t="shared" si="0"/>
        <v>65.099999999999994</v>
      </c>
      <c r="I8" s="42" t="s">
        <v>8</v>
      </c>
      <c r="J8" s="42">
        <f>F27/1000</f>
        <v>0.34023333333333328</v>
      </c>
      <c r="K8" s="42">
        <f>G27/1000</f>
        <v>2.3546287747045536E-2</v>
      </c>
      <c r="M8" s="25"/>
      <c r="N8" s="25"/>
    </row>
    <row r="9" spans="1:14">
      <c r="A9" s="81"/>
      <c r="B9" s="27" t="s">
        <v>60</v>
      </c>
      <c r="C9" s="27">
        <v>12.66</v>
      </c>
      <c r="D9" s="27">
        <v>5</v>
      </c>
      <c r="E9" s="27">
        <f t="shared" si="0"/>
        <v>63.3</v>
      </c>
      <c r="F9" s="27">
        <f>(E4+E5+E6+E7+E8+E9)/6</f>
        <v>80.941666666666677</v>
      </c>
      <c r="G9" s="27">
        <f>_xlfn.STDEV.S(E4:E9)</f>
        <v>15.118214731464303</v>
      </c>
      <c r="I9" s="42" t="s">
        <v>6</v>
      </c>
      <c r="J9" s="42">
        <f>F33/1000</f>
        <v>5.581666666666667</v>
      </c>
      <c r="K9" s="42">
        <f>G33/1000</f>
        <v>0.89626166194179513</v>
      </c>
      <c r="M9" s="25"/>
      <c r="N9" s="25"/>
    </row>
    <row r="10" spans="1:14">
      <c r="A10" s="81"/>
      <c r="B10" s="27" t="s">
        <v>61</v>
      </c>
      <c r="C10" s="27">
        <v>2.37</v>
      </c>
      <c r="D10" s="27">
        <v>5</v>
      </c>
      <c r="E10" s="27">
        <f t="shared" si="0"/>
        <v>11.850000000000001</v>
      </c>
      <c r="I10" s="42" t="s">
        <v>9</v>
      </c>
      <c r="J10" s="42">
        <f>F39/1000</f>
        <v>9.6797500000000003</v>
      </c>
      <c r="K10" s="42">
        <f>G39/1000</f>
        <v>0.39437073294046554</v>
      </c>
      <c r="M10" s="25"/>
      <c r="N10" s="25"/>
    </row>
    <row r="11" spans="1:14">
      <c r="A11" s="81"/>
      <c r="B11" s="27" t="s">
        <v>62</v>
      </c>
      <c r="C11" s="27">
        <v>2.96</v>
      </c>
      <c r="D11" s="27">
        <v>5</v>
      </c>
      <c r="E11" s="27">
        <f t="shared" si="0"/>
        <v>14.8</v>
      </c>
    </row>
    <row r="12" spans="1:14">
      <c r="A12" s="81"/>
      <c r="B12" s="27" t="s">
        <v>63</v>
      </c>
      <c r="C12" s="27">
        <v>2.06</v>
      </c>
      <c r="D12" s="27">
        <v>5</v>
      </c>
      <c r="E12" s="27">
        <f t="shared" si="0"/>
        <v>10.3</v>
      </c>
    </row>
    <row r="13" spans="1:14">
      <c r="A13" s="81"/>
      <c r="B13" s="27" t="s">
        <v>64</v>
      </c>
      <c r="C13" s="27">
        <v>2</v>
      </c>
      <c r="D13" s="27">
        <v>5</v>
      </c>
      <c r="E13" s="27">
        <f t="shared" si="0"/>
        <v>10</v>
      </c>
    </row>
    <row r="14" spans="1:14">
      <c r="A14" s="81"/>
      <c r="B14" s="27" t="s">
        <v>65</v>
      </c>
      <c r="C14" s="27">
        <v>4.38</v>
      </c>
      <c r="D14" s="27">
        <v>5</v>
      </c>
      <c r="E14" s="27">
        <f t="shared" si="0"/>
        <v>21.9</v>
      </c>
    </row>
    <row r="15" spans="1:14">
      <c r="A15" s="81"/>
      <c r="B15" s="27" t="s">
        <v>66</v>
      </c>
      <c r="C15" s="27">
        <v>4.38</v>
      </c>
      <c r="D15" s="27">
        <v>5</v>
      </c>
      <c r="E15" s="27">
        <f t="shared" si="0"/>
        <v>21.9</v>
      </c>
      <c r="F15" s="27">
        <f t="shared" ref="F15" si="1">(E10+E11+E12+E13+E14+E15)/6</f>
        <v>15.125</v>
      </c>
      <c r="G15" s="27">
        <f t="shared" ref="G15" si="2">_xlfn.STDEV.S(E10:E15)</f>
        <v>5.516860520259689</v>
      </c>
    </row>
    <row r="16" spans="1:14">
      <c r="A16" s="81"/>
      <c r="B16" s="27" t="s">
        <v>67</v>
      </c>
      <c r="C16" s="27">
        <v>20.9</v>
      </c>
      <c r="D16" s="27">
        <v>5</v>
      </c>
      <c r="E16" s="27">
        <f t="shared" si="0"/>
        <v>104.5</v>
      </c>
    </row>
    <row r="17" spans="1:7">
      <c r="A17" s="81"/>
      <c r="B17" s="27" t="s">
        <v>68</v>
      </c>
      <c r="C17" s="27">
        <v>21.12</v>
      </c>
      <c r="D17" s="27">
        <v>5</v>
      </c>
      <c r="E17" s="27">
        <f t="shared" si="0"/>
        <v>105.60000000000001</v>
      </c>
    </row>
    <row r="18" spans="1:7">
      <c r="A18" s="81"/>
      <c r="B18" s="27" t="s">
        <v>69</v>
      </c>
      <c r="C18" s="27">
        <v>24.7</v>
      </c>
      <c r="D18" s="27">
        <v>5</v>
      </c>
      <c r="E18" s="27">
        <f t="shared" si="0"/>
        <v>123.5</v>
      </c>
    </row>
    <row r="19" spans="1:7">
      <c r="A19" s="81"/>
      <c r="B19" s="27" t="s">
        <v>70</v>
      </c>
      <c r="C19" s="27">
        <v>24.9</v>
      </c>
      <c r="D19" s="27">
        <v>5</v>
      </c>
      <c r="E19" s="27">
        <f t="shared" si="0"/>
        <v>124.5</v>
      </c>
    </row>
    <row r="20" spans="1:7">
      <c r="A20" s="81"/>
      <c r="B20" s="27" t="s">
        <v>71</v>
      </c>
      <c r="C20" s="27">
        <v>24.64</v>
      </c>
      <c r="D20" s="27">
        <v>5</v>
      </c>
      <c r="E20" s="27">
        <f t="shared" si="0"/>
        <v>123.2</v>
      </c>
    </row>
    <row r="21" spans="1:7">
      <c r="A21" s="81"/>
      <c r="B21" s="27" t="s">
        <v>72</v>
      </c>
      <c r="C21" s="27">
        <v>24.01</v>
      </c>
      <c r="D21" s="27">
        <v>5</v>
      </c>
      <c r="E21" s="27">
        <f t="shared" si="0"/>
        <v>120.05000000000001</v>
      </c>
      <c r="F21" s="27">
        <f t="shared" ref="F21" si="3">(E16+E17+E18+E19+E20+E21)/6</f>
        <v>116.89166666666669</v>
      </c>
      <c r="G21" s="27">
        <f t="shared" ref="G21" si="4">_xlfn.STDEV.S(E16:E21)</f>
        <v>9.2992696845863474</v>
      </c>
    </row>
    <row r="22" spans="1:7">
      <c r="A22" s="81"/>
      <c r="B22" s="27" t="s">
        <v>73</v>
      </c>
      <c r="C22" s="27">
        <v>72.86</v>
      </c>
      <c r="D22" s="27">
        <v>5</v>
      </c>
      <c r="E22" s="27">
        <f t="shared" si="0"/>
        <v>364.3</v>
      </c>
    </row>
    <row r="23" spans="1:7">
      <c r="A23" s="81"/>
      <c r="B23" s="27" t="s">
        <v>74</v>
      </c>
      <c r="C23" s="27">
        <v>71.599999999999994</v>
      </c>
      <c r="D23" s="27">
        <v>5</v>
      </c>
      <c r="E23" s="27">
        <f t="shared" si="0"/>
        <v>358</v>
      </c>
    </row>
    <row r="24" spans="1:7">
      <c r="A24" s="81"/>
      <c r="B24" s="27" t="s">
        <v>75</v>
      </c>
      <c r="C24" s="27">
        <v>62.41</v>
      </c>
      <c r="D24" s="27">
        <v>5</v>
      </c>
      <c r="E24" s="27">
        <f t="shared" si="0"/>
        <v>312.04999999999995</v>
      </c>
    </row>
    <row r="25" spans="1:7">
      <c r="A25" s="81"/>
      <c r="B25" s="27" t="s">
        <v>76</v>
      </c>
      <c r="C25" s="27">
        <v>61.92</v>
      </c>
      <c r="D25" s="27">
        <v>5</v>
      </c>
      <c r="E25" s="27">
        <f t="shared" si="0"/>
        <v>309.60000000000002</v>
      </c>
    </row>
    <row r="26" spans="1:7">
      <c r="A26" s="81"/>
      <c r="B26" s="27" t="s">
        <v>77</v>
      </c>
      <c r="C26" s="27">
        <v>69.83</v>
      </c>
      <c r="D26" s="27">
        <v>5</v>
      </c>
      <c r="E26" s="27">
        <f t="shared" si="0"/>
        <v>349.15</v>
      </c>
    </row>
    <row r="27" spans="1:7">
      <c r="A27" s="81"/>
      <c r="B27" s="27" t="s">
        <v>78</v>
      </c>
      <c r="C27" s="27">
        <v>69.66</v>
      </c>
      <c r="D27" s="27">
        <v>5</v>
      </c>
      <c r="E27" s="27">
        <f t="shared" si="0"/>
        <v>348.29999999999995</v>
      </c>
      <c r="F27" s="27">
        <f t="shared" ref="F27" si="5">(E22+E23+E24+E25+E26+E27)/6</f>
        <v>340.23333333333329</v>
      </c>
      <c r="G27" s="27">
        <f t="shared" ref="G27" si="6">_xlfn.STDEV.S(E22:E27)</f>
        <v>23.546287747045536</v>
      </c>
    </row>
    <row r="28" spans="1:7">
      <c r="A28" s="81"/>
      <c r="B28" s="27" t="s">
        <v>79</v>
      </c>
      <c r="C28" s="27">
        <v>111.79</v>
      </c>
      <c r="D28" s="27">
        <v>50</v>
      </c>
      <c r="E28" s="27">
        <f t="shared" si="0"/>
        <v>5589.5</v>
      </c>
    </row>
    <row r="29" spans="1:7">
      <c r="A29" s="81"/>
      <c r="B29" s="27" t="s">
        <v>80</v>
      </c>
      <c r="C29" s="27">
        <v>113.56</v>
      </c>
      <c r="D29" s="27">
        <v>50</v>
      </c>
      <c r="E29" s="27">
        <f t="shared" si="0"/>
        <v>5678</v>
      </c>
    </row>
    <row r="30" spans="1:7">
      <c r="A30" s="81"/>
      <c r="B30" s="27" t="s">
        <v>81</v>
      </c>
      <c r="C30" s="27">
        <v>81.87</v>
      </c>
      <c r="D30" s="27">
        <v>50</v>
      </c>
      <c r="E30" s="27">
        <f t="shared" si="0"/>
        <v>4093.5</v>
      </c>
    </row>
    <row r="31" spans="1:7">
      <c r="A31" s="81"/>
      <c r="B31" s="27" t="s">
        <v>82</v>
      </c>
      <c r="C31" s="27">
        <v>103.32</v>
      </c>
      <c r="D31" s="27">
        <v>50</v>
      </c>
      <c r="E31" s="27">
        <f t="shared" si="0"/>
        <v>5166</v>
      </c>
    </row>
    <row r="32" spans="1:7">
      <c r="A32" s="81"/>
      <c r="B32" s="27" t="s">
        <v>83</v>
      </c>
      <c r="C32" s="27">
        <v>129.4</v>
      </c>
      <c r="D32" s="27">
        <v>50</v>
      </c>
      <c r="E32" s="27">
        <f t="shared" si="0"/>
        <v>6470</v>
      </c>
    </row>
    <row r="33" spans="1:23">
      <c r="A33" s="81"/>
      <c r="B33" s="27" t="s">
        <v>84</v>
      </c>
      <c r="C33" s="27">
        <v>129.86000000000001</v>
      </c>
      <c r="D33" s="27">
        <v>50</v>
      </c>
      <c r="E33" s="27">
        <f t="shared" si="0"/>
        <v>6493.0000000000009</v>
      </c>
      <c r="F33" s="27">
        <f t="shared" ref="F33" si="7">(E28+E29+E30+E31+E32+E33)/6</f>
        <v>5581.666666666667</v>
      </c>
      <c r="G33" s="27">
        <f t="shared" ref="G33" si="8">_xlfn.STDEV.S(E28:E33)</f>
        <v>896.26166194179518</v>
      </c>
    </row>
    <row r="34" spans="1:23">
      <c r="A34" s="81"/>
      <c r="B34" s="27" t="s">
        <v>85</v>
      </c>
      <c r="C34" s="27">
        <v>196.86</v>
      </c>
      <c r="D34" s="27">
        <v>50</v>
      </c>
      <c r="E34" s="27">
        <f t="shared" si="0"/>
        <v>9843</v>
      </c>
    </row>
    <row r="35" spans="1:23">
      <c r="A35" s="81"/>
      <c r="B35" s="27" t="s">
        <v>86</v>
      </c>
      <c r="C35" s="27">
        <v>198.39</v>
      </c>
      <c r="D35" s="27">
        <v>50</v>
      </c>
      <c r="E35" s="27">
        <f t="shared" si="0"/>
        <v>9919.5</v>
      </c>
    </row>
    <row r="36" spans="1:23">
      <c r="A36" s="81"/>
      <c r="B36" s="27" t="s">
        <v>87</v>
      </c>
      <c r="C36" s="27">
        <v>196.4</v>
      </c>
      <c r="D36" s="27">
        <v>50</v>
      </c>
      <c r="E36" s="27">
        <f t="shared" si="0"/>
        <v>9820</v>
      </c>
    </row>
    <row r="37" spans="1:23">
      <c r="A37" s="81"/>
      <c r="B37" s="27" t="s">
        <v>88</v>
      </c>
      <c r="C37" s="27">
        <v>202.35</v>
      </c>
      <c r="D37" s="27">
        <v>50</v>
      </c>
      <c r="E37" s="27">
        <f t="shared" si="0"/>
        <v>10117.5</v>
      </c>
    </row>
    <row r="38" spans="1:23">
      <c r="A38" s="81"/>
      <c r="B38" s="27" t="s">
        <v>89</v>
      </c>
      <c r="C38" s="27">
        <v>183.33</v>
      </c>
      <c r="D38" s="27">
        <v>50</v>
      </c>
      <c r="E38" s="27">
        <f t="shared" si="0"/>
        <v>9166.5</v>
      </c>
    </row>
    <row r="39" spans="1:23">
      <c r="A39" s="81"/>
      <c r="B39" s="27" t="s">
        <v>90</v>
      </c>
      <c r="C39" s="27">
        <v>184.24</v>
      </c>
      <c r="D39" s="27">
        <v>50</v>
      </c>
      <c r="E39" s="27">
        <f t="shared" si="0"/>
        <v>9212</v>
      </c>
      <c r="F39" s="27">
        <f t="shared" ref="F39" si="9">(E34+E35+E36+E37+E38+E39)/6</f>
        <v>9679.75</v>
      </c>
      <c r="G39" s="27">
        <f t="shared" ref="G39" si="10">_xlfn.STDEV.S(E34:E39)</f>
        <v>394.37073294046553</v>
      </c>
    </row>
    <row r="41" spans="1:23">
      <c r="Q41" s="24" t="s">
        <v>18</v>
      </c>
    </row>
    <row r="42" spans="1:23">
      <c r="A42" s="27" t="s">
        <v>188</v>
      </c>
      <c r="C42" s="27" t="s">
        <v>212</v>
      </c>
      <c r="D42" s="27" t="s">
        <v>93</v>
      </c>
      <c r="E42" s="27" t="s">
        <v>212</v>
      </c>
      <c r="I42" s="27" t="s">
        <v>188</v>
      </c>
      <c r="K42" s="27" t="s">
        <v>213</v>
      </c>
      <c r="L42" s="27" t="s">
        <v>93</v>
      </c>
      <c r="M42" s="27" t="s">
        <v>213</v>
      </c>
      <c r="Q42" s="73" t="s">
        <v>377</v>
      </c>
      <c r="R42" s="24" t="s">
        <v>15</v>
      </c>
      <c r="S42" s="24" t="s">
        <v>3</v>
      </c>
      <c r="T42" s="24"/>
      <c r="U42" s="24"/>
      <c r="V42" s="24"/>
      <c r="W42" s="24"/>
    </row>
    <row r="43" spans="1:23">
      <c r="A43" s="81" t="s">
        <v>18</v>
      </c>
      <c r="B43" s="27" t="s">
        <v>155</v>
      </c>
      <c r="C43" s="27" t="s">
        <v>38</v>
      </c>
      <c r="D43" s="27">
        <v>20</v>
      </c>
      <c r="E43" s="27" t="e">
        <f>C43*D43/1000</f>
        <v>#VALUE!</v>
      </c>
      <c r="I43" s="81" t="s">
        <v>18</v>
      </c>
      <c r="J43" s="27" t="s">
        <v>214</v>
      </c>
      <c r="K43" s="27" t="s">
        <v>38</v>
      </c>
      <c r="L43" s="27">
        <v>20</v>
      </c>
      <c r="M43" s="27" t="e">
        <f>K43*L43/1000</f>
        <v>#VALUE!</v>
      </c>
      <c r="Q43" s="24" t="s">
        <v>40</v>
      </c>
      <c r="R43" s="43" t="e">
        <f>F48</f>
        <v>#VALUE!</v>
      </c>
      <c r="S43" s="43" t="e">
        <f>G48</f>
        <v>#VALUE!</v>
      </c>
      <c r="T43" s="24"/>
      <c r="U43" s="24"/>
      <c r="V43" s="43"/>
      <c r="W43" s="43"/>
    </row>
    <row r="44" spans="1:23">
      <c r="A44" s="81"/>
      <c r="B44" s="27" t="s">
        <v>155</v>
      </c>
      <c r="C44" s="27" t="s">
        <v>38</v>
      </c>
      <c r="D44" s="27">
        <v>20</v>
      </c>
      <c r="E44" s="29" t="e">
        <f t="shared" ref="E44:E72" si="11">C44*D44/1000</f>
        <v>#VALUE!</v>
      </c>
      <c r="I44" s="81"/>
      <c r="J44" s="27" t="s">
        <v>214</v>
      </c>
      <c r="K44" s="27" t="s">
        <v>38</v>
      </c>
      <c r="L44" s="27">
        <v>20</v>
      </c>
      <c r="M44" s="29" t="e">
        <f t="shared" ref="M44:M72" si="12">K44*L44/1000</f>
        <v>#VALUE!</v>
      </c>
      <c r="Q44" s="24" t="s">
        <v>48</v>
      </c>
      <c r="R44" s="43" t="e">
        <f>F54</f>
        <v>#VALUE!</v>
      </c>
      <c r="S44" s="43" t="e">
        <f>G54</f>
        <v>#VALUE!</v>
      </c>
      <c r="T44" s="24"/>
      <c r="U44" s="24"/>
      <c r="V44" s="43"/>
      <c r="W44" s="43"/>
    </row>
    <row r="45" spans="1:23">
      <c r="A45" s="81"/>
      <c r="B45" s="27" t="s">
        <v>156</v>
      </c>
      <c r="C45" s="27" t="s">
        <v>38</v>
      </c>
      <c r="D45" s="27">
        <v>20</v>
      </c>
      <c r="E45" s="29" t="e">
        <f t="shared" si="11"/>
        <v>#VALUE!</v>
      </c>
      <c r="I45" s="81"/>
      <c r="J45" s="27" t="s">
        <v>215</v>
      </c>
      <c r="K45" s="27" t="s">
        <v>38</v>
      </c>
      <c r="L45" s="27">
        <v>20</v>
      </c>
      <c r="M45" s="29" t="e">
        <f t="shared" si="12"/>
        <v>#VALUE!</v>
      </c>
      <c r="Q45" s="24" t="s">
        <v>49</v>
      </c>
      <c r="R45" s="43">
        <f>F60</f>
        <v>1.9372</v>
      </c>
      <c r="S45" s="43">
        <f>G60</f>
        <v>2.9517452464601336E-2</v>
      </c>
      <c r="T45" s="44"/>
      <c r="U45" s="24"/>
      <c r="V45" s="43"/>
      <c r="W45" s="43"/>
    </row>
    <row r="46" spans="1:23">
      <c r="A46" s="81"/>
      <c r="B46" s="27" t="s">
        <v>156</v>
      </c>
      <c r="C46" s="27" t="s">
        <v>38</v>
      </c>
      <c r="D46" s="27">
        <v>20</v>
      </c>
      <c r="E46" s="29" t="e">
        <f t="shared" si="11"/>
        <v>#VALUE!</v>
      </c>
      <c r="I46" s="81"/>
      <c r="J46" s="27" t="s">
        <v>215</v>
      </c>
      <c r="K46" s="27" t="s">
        <v>38</v>
      </c>
      <c r="L46" s="27">
        <v>20</v>
      </c>
      <c r="M46" s="29" t="e">
        <f t="shared" si="12"/>
        <v>#VALUE!</v>
      </c>
      <c r="Q46" s="24" t="s">
        <v>50</v>
      </c>
      <c r="R46" s="43">
        <f>F66</f>
        <v>6.3700000000000007E-2</v>
      </c>
      <c r="S46" s="43">
        <f>G66</f>
        <v>1.7378147196982774E-3</v>
      </c>
      <c r="T46" s="44"/>
      <c r="U46" s="24"/>
      <c r="V46" s="43"/>
      <c r="W46" s="43"/>
    </row>
    <row r="47" spans="1:23">
      <c r="A47" s="81"/>
      <c r="B47" s="27" t="s">
        <v>157</v>
      </c>
      <c r="C47" s="27" t="s">
        <v>38</v>
      </c>
      <c r="D47" s="27">
        <v>20</v>
      </c>
      <c r="E47" s="29" t="e">
        <f t="shared" si="11"/>
        <v>#VALUE!</v>
      </c>
      <c r="I47" s="81"/>
      <c r="J47" s="27" t="s">
        <v>216</v>
      </c>
      <c r="K47" s="27" t="s">
        <v>38</v>
      </c>
      <c r="L47" s="27">
        <v>20</v>
      </c>
      <c r="M47" s="29" t="e">
        <f t="shared" si="12"/>
        <v>#VALUE!</v>
      </c>
      <c r="Q47" s="24" t="s">
        <v>51</v>
      </c>
      <c r="R47" s="43">
        <f>F72</f>
        <v>0.96633333333333349</v>
      </c>
      <c r="S47" s="43">
        <f>G72</f>
        <v>9.8620133171004584E-2</v>
      </c>
      <c r="T47" s="44"/>
      <c r="U47" s="24"/>
      <c r="V47" s="43"/>
      <c r="W47" s="43"/>
    </row>
    <row r="48" spans="1:23">
      <c r="A48" s="81"/>
      <c r="B48" s="27" t="s">
        <v>157</v>
      </c>
      <c r="C48" s="27" t="s">
        <v>38</v>
      </c>
      <c r="D48" s="27">
        <v>20</v>
      </c>
      <c r="E48" s="29" t="e">
        <f t="shared" si="11"/>
        <v>#VALUE!</v>
      </c>
      <c r="F48" s="27" t="e">
        <f>(E43+E44+E45+E46+E47+E48)/6</f>
        <v>#VALUE!</v>
      </c>
      <c r="G48" s="27" t="e">
        <f>_xlfn.STDEV.S(E43:E48)</f>
        <v>#VALUE!</v>
      </c>
      <c r="I48" s="81"/>
      <c r="J48" s="27" t="s">
        <v>216</v>
      </c>
      <c r="K48" s="27" t="s">
        <v>38</v>
      </c>
      <c r="L48" s="27">
        <v>20</v>
      </c>
      <c r="M48" s="29" t="e">
        <f t="shared" si="12"/>
        <v>#VALUE!</v>
      </c>
      <c r="N48" s="27" t="e">
        <f>(M43+M44+M45+M46+M47+M48)/6</f>
        <v>#VALUE!</v>
      </c>
      <c r="O48" s="27" t="e">
        <f>_xlfn.STDEV.S(M43:M48)</f>
        <v>#VALUE!</v>
      </c>
      <c r="T48" s="24"/>
      <c r="U48" s="24"/>
      <c r="V48" s="24"/>
      <c r="W48" s="24"/>
    </row>
    <row r="49" spans="1:23">
      <c r="A49" s="81"/>
      <c r="B49" s="27" t="s">
        <v>158</v>
      </c>
      <c r="C49" s="27" t="s">
        <v>38</v>
      </c>
      <c r="D49" s="27">
        <v>20</v>
      </c>
      <c r="E49" s="29" t="e">
        <f t="shared" si="11"/>
        <v>#VALUE!</v>
      </c>
      <c r="I49" s="81"/>
      <c r="J49" s="27" t="s">
        <v>217</v>
      </c>
      <c r="K49" s="27" t="s">
        <v>38</v>
      </c>
      <c r="L49" s="27">
        <v>20</v>
      </c>
      <c r="M49" s="29" t="e">
        <f t="shared" si="12"/>
        <v>#VALUE!</v>
      </c>
      <c r="T49" s="24"/>
      <c r="U49" s="24"/>
      <c r="V49" s="24"/>
      <c r="W49" s="24"/>
    </row>
    <row r="50" spans="1:23">
      <c r="A50" s="81"/>
      <c r="B50" s="27" t="s">
        <v>158</v>
      </c>
      <c r="C50" s="27" t="s">
        <v>38</v>
      </c>
      <c r="D50" s="27">
        <v>20</v>
      </c>
      <c r="E50" s="29" t="e">
        <f t="shared" si="11"/>
        <v>#VALUE!</v>
      </c>
      <c r="I50" s="81"/>
      <c r="J50" s="27" t="s">
        <v>217</v>
      </c>
      <c r="K50" s="27" t="s">
        <v>38</v>
      </c>
      <c r="L50" s="27">
        <v>20</v>
      </c>
      <c r="M50" s="29" t="e">
        <f t="shared" si="12"/>
        <v>#VALUE!</v>
      </c>
      <c r="Q50" s="24" t="s">
        <v>22</v>
      </c>
      <c r="R50" s="24"/>
      <c r="S50" s="24"/>
      <c r="T50" s="24"/>
      <c r="U50" s="24"/>
      <c r="V50" s="24"/>
      <c r="W50" s="24"/>
    </row>
    <row r="51" spans="1:23">
      <c r="A51" s="81"/>
      <c r="B51" s="27" t="s">
        <v>159</v>
      </c>
      <c r="C51" s="27" t="s">
        <v>38</v>
      </c>
      <c r="D51" s="27">
        <v>20</v>
      </c>
      <c r="E51" s="29" t="e">
        <f t="shared" si="11"/>
        <v>#VALUE!</v>
      </c>
      <c r="I51" s="81"/>
      <c r="J51" s="27" t="s">
        <v>218</v>
      </c>
      <c r="K51" s="27" t="s">
        <v>38</v>
      </c>
      <c r="L51" s="27">
        <v>20</v>
      </c>
      <c r="M51" s="29" t="e">
        <f t="shared" si="12"/>
        <v>#VALUE!</v>
      </c>
      <c r="Q51" s="73" t="s">
        <v>377</v>
      </c>
      <c r="R51" s="24" t="s">
        <v>15</v>
      </c>
      <c r="S51" s="24" t="s">
        <v>3</v>
      </c>
      <c r="T51" s="24"/>
      <c r="U51" s="24"/>
      <c r="V51" s="24"/>
      <c r="W51" s="24"/>
    </row>
    <row r="52" spans="1:23">
      <c r="A52" s="81"/>
      <c r="B52" s="27" t="s">
        <v>159</v>
      </c>
      <c r="C52" s="27" t="s">
        <v>38</v>
      </c>
      <c r="D52" s="27">
        <v>20</v>
      </c>
      <c r="E52" s="29" t="e">
        <f t="shared" si="11"/>
        <v>#VALUE!</v>
      </c>
      <c r="I52" s="81"/>
      <c r="J52" s="27" t="s">
        <v>218</v>
      </c>
      <c r="K52" s="27" t="s">
        <v>38</v>
      </c>
      <c r="L52" s="27">
        <v>20</v>
      </c>
      <c r="M52" s="29" t="e">
        <f t="shared" si="12"/>
        <v>#VALUE!</v>
      </c>
      <c r="Q52" s="24" t="s">
        <v>40</v>
      </c>
      <c r="R52" s="43" t="e">
        <f>N48</f>
        <v>#VALUE!</v>
      </c>
      <c r="S52" s="43" t="e">
        <f>O48</f>
        <v>#VALUE!</v>
      </c>
      <c r="T52" s="24"/>
      <c r="U52" s="24"/>
      <c r="V52" s="24"/>
      <c r="W52" s="24"/>
    </row>
    <row r="53" spans="1:23">
      <c r="A53" s="81"/>
      <c r="B53" s="27" t="s">
        <v>160</v>
      </c>
      <c r="C53" s="27" t="s">
        <v>38</v>
      </c>
      <c r="D53" s="27">
        <v>20</v>
      </c>
      <c r="E53" s="29" t="e">
        <f t="shared" si="11"/>
        <v>#VALUE!</v>
      </c>
      <c r="I53" s="81"/>
      <c r="J53" s="27" t="s">
        <v>219</v>
      </c>
      <c r="K53" s="27" t="s">
        <v>38</v>
      </c>
      <c r="L53" s="27">
        <v>20</v>
      </c>
      <c r="M53" s="29" t="e">
        <f t="shared" si="12"/>
        <v>#VALUE!</v>
      </c>
      <c r="Q53" s="24" t="s">
        <v>48</v>
      </c>
      <c r="R53" s="43" t="e">
        <f>N54</f>
        <v>#VALUE!</v>
      </c>
      <c r="S53" s="43" t="e">
        <f>O54</f>
        <v>#VALUE!</v>
      </c>
      <c r="T53" s="24"/>
      <c r="U53" s="24"/>
      <c r="V53" s="24"/>
      <c r="W53" s="24"/>
    </row>
    <row r="54" spans="1:23">
      <c r="A54" s="81"/>
      <c r="B54" s="27" t="s">
        <v>160</v>
      </c>
      <c r="C54" s="27" t="s">
        <v>38</v>
      </c>
      <c r="D54" s="27">
        <v>20</v>
      </c>
      <c r="E54" s="29" t="e">
        <f t="shared" si="11"/>
        <v>#VALUE!</v>
      </c>
      <c r="F54" s="27" t="e">
        <f t="shared" ref="F54" si="13">(E49+E50+E51+E52+E53+E54)/6</f>
        <v>#VALUE!</v>
      </c>
      <c r="G54" s="27" t="e">
        <f t="shared" ref="G54" si="14">_xlfn.STDEV.S(E49:E54)</f>
        <v>#VALUE!</v>
      </c>
      <c r="I54" s="81"/>
      <c r="J54" s="27" t="s">
        <v>219</v>
      </c>
      <c r="K54" s="27" t="s">
        <v>38</v>
      </c>
      <c r="L54" s="27">
        <v>20</v>
      </c>
      <c r="M54" s="29" t="e">
        <f t="shared" si="12"/>
        <v>#VALUE!</v>
      </c>
      <c r="N54" s="27" t="e">
        <f t="shared" ref="N54" si="15">(M49+M50+M51+M52+M53+M54)/6</f>
        <v>#VALUE!</v>
      </c>
      <c r="O54" s="27" t="e">
        <f t="shared" ref="O54" si="16">_xlfn.STDEV.S(M49:M54)</f>
        <v>#VALUE!</v>
      </c>
      <c r="Q54" s="24" t="s">
        <v>49</v>
      </c>
      <c r="R54" s="43">
        <f>N60</f>
        <v>2.2160666666666669</v>
      </c>
      <c r="S54" s="43">
        <f>O60</f>
        <v>1.3970063230589474E-2</v>
      </c>
      <c r="T54" s="24"/>
      <c r="U54" s="24"/>
      <c r="V54" s="24"/>
      <c r="W54" s="24"/>
    </row>
    <row r="55" spans="1:23">
      <c r="A55" s="81"/>
      <c r="B55" s="27" t="s">
        <v>161</v>
      </c>
      <c r="C55" s="27">
        <v>97.61</v>
      </c>
      <c r="D55" s="27">
        <v>20</v>
      </c>
      <c r="E55" s="29">
        <f t="shared" si="11"/>
        <v>1.9521999999999999</v>
      </c>
      <c r="I55" s="81"/>
      <c r="J55" s="27" t="s">
        <v>220</v>
      </c>
      <c r="K55" s="27">
        <v>111.9</v>
      </c>
      <c r="L55" s="27">
        <v>20</v>
      </c>
      <c r="M55" s="29">
        <f t="shared" si="12"/>
        <v>2.238</v>
      </c>
      <c r="Q55" s="24" t="s">
        <v>50</v>
      </c>
      <c r="R55" s="43">
        <f>N66</f>
        <v>0.12106666666666667</v>
      </c>
      <c r="S55" s="43">
        <f>O66</f>
        <v>3.8959808349973463E-3</v>
      </c>
      <c r="T55" s="24"/>
      <c r="U55" s="24"/>
      <c r="V55" s="24"/>
      <c r="W55" s="24"/>
    </row>
    <row r="56" spans="1:23">
      <c r="A56" s="81"/>
      <c r="B56" s="27" t="s">
        <v>161</v>
      </c>
      <c r="C56" s="27">
        <v>97.17</v>
      </c>
      <c r="D56" s="27">
        <v>20</v>
      </c>
      <c r="E56" s="29">
        <f t="shared" si="11"/>
        <v>1.9434</v>
      </c>
      <c r="I56" s="81"/>
      <c r="J56" s="27" t="s">
        <v>220</v>
      </c>
      <c r="K56" s="27">
        <v>111.19</v>
      </c>
      <c r="L56" s="27">
        <v>20</v>
      </c>
      <c r="M56" s="29">
        <f t="shared" si="12"/>
        <v>2.2238000000000002</v>
      </c>
      <c r="Q56" s="24" t="s">
        <v>51</v>
      </c>
      <c r="R56" s="43">
        <f>N72</f>
        <v>1.1679333333333335</v>
      </c>
      <c r="S56" s="43">
        <f>O72</f>
        <v>3.8994700494639933E-2</v>
      </c>
      <c r="T56" s="24"/>
      <c r="U56" s="24"/>
      <c r="V56" s="24"/>
      <c r="W56" s="24"/>
    </row>
    <row r="57" spans="1:23">
      <c r="A57" s="81"/>
      <c r="B57" s="27" t="s">
        <v>162</v>
      </c>
      <c r="C57" s="27">
        <v>96.53</v>
      </c>
      <c r="D57" s="27">
        <v>20</v>
      </c>
      <c r="E57" s="29">
        <f t="shared" si="11"/>
        <v>1.9305999999999999</v>
      </c>
      <c r="I57" s="81"/>
      <c r="J57" s="27" t="s">
        <v>221</v>
      </c>
      <c r="K57" s="27">
        <v>110.19</v>
      </c>
      <c r="L57" s="27">
        <v>20</v>
      </c>
      <c r="M57" s="29">
        <f t="shared" si="12"/>
        <v>2.2038000000000002</v>
      </c>
    </row>
    <row r="58" spans="1:23">
      <c r="A58" s="81"/>
      <c r="B58" s="27" t="s">
        <v>162</v>
      </c>
      <c r="C58" s="27">
        <v>98.49</v>
      </c>
      <c r="D58" s="27">
        <v>20</v>
      </c>
      <c r="E58" s="29">
        <f t="shared" si="11"/>
        <v>1.9698</v>
      </c>
      <c r="I58" s="81"/>
      <c r="J58" s="27" t="s">
        <v>221</v>
      </c>
      <c r="K58" s="27">
        <v>110.62</v>
      </c>
      <c r="L58" s="27">
        <v>20</v>
      </c>
      <c r="M58" s="29">
        <f t="shared" si="12"/>
        <v>2.2124000000000001</v>
      </c>
    </row>
    <row r="59" spans="1:23">
      <c r="A59" s="81"/>
      <c r="B59" s="27" t="s">
        <v>163</v>
      </c>
      <c r="C59" s="27">
        <v>97.21</v>
      </c>
      <c r="D59" s="27">
        <v>20</v>
      </c>
      <c r="E59" s="29">
        <f t="shared" si="11"/>
        <v>1.9441999999999999</v>
      </c>
      <c r="I59" s="81"/>
      <c r="J59" s="27" t="s">
        <v>222</v>
      </c>
      <c r="K59" s="27">
        <v>110.93</v>
      </c>
      <c r="L59" s="27">
        <v>20</v>
      </c>
      <c r="M59" s="29">
        <f t="shared" si="12"/>
        <v>2.2186000000000003</v>
      </c>
    </row>
    <row r="60" spans="1:23">
      <c r="A60" s="81"/>
      <c r="B60" s="27" t="s">
        <v>163</v>
      </c>
      <c r="C60" s="27">
        <v>94.15</v>
      </c>
      <c r="D60" s="27">
        <v>20</v>
      </c>
      <c r="E60" s="29">
        <f t="shared" si="11"/>
        <v>1.883</v>
      </c>
      <c r="F60" s="27">
        <f t="shared" ref="F60" si="17">(E55+E56+E57+E58+E59+E60)/6</f>
        <v>1.9372</v>
      </c>
      <c r="G60" s="27">
        <f t="shared" ref="G60" si="18">_xlfn.STDEV.S(E55:E60)</f>
        <v>2.9517452464601336E-2</v>
      </c>
      <c r="I60" s="81"/>
      <c r="J60" s="27" t="s">
        <v>222</v>
      </c>
      <c r="K60" s="27">
        <v>109.99</v>
      </c>
      <c r="L60" s="27">
        <v>20</v>
      </c>
      <c r="M60" s="29">
        <f t="shared" si="12"/>
        <v>2.1997999999999998</v>
      </c>
      <c r="N60" s="27">
        <f t="shared" ref="N60" si="19">(M55+M56+M57+M58+M59+M60)/6</f>
        <v>2.2160666666666669</v>
      </c>
      <c r="O60" s="27">
        <f t="shared" ref="O60" si="20">_xlfn.STDEV.S(M55:M60)</f>
        <v>1.3970063230589474E-2</v>
      </c>
    </row>
    <row r="61" spans="1:23">
      <c r="A61" s="81"/>
      <c r="B61" s="27" t="s">
        <v>164</v>
      </c>
      <c r="C61" s="27">
        <v>3.22</v>
      </c>
      <c r="D61" s="27">
        <v>20</v>
      </c>
      <c r="E61" s="29">
        <f t="shared" si="11"/>
        <v>6.4399999999999999E-2</v>
      </c>
      <c r="I61" s="81"/>
      <c r="J61" s="27" t="s">
        <v>223</v>
      </c>
      <c r="K61" s="27">
        <v>5.86</v>
      </c>
      <c r="L61" s="27">
        <v>20</v>
      </c>
      <c r="M61" s="29">
        <f t="shared" si="12"/>
        <v>0.1172</v>
      </c>
    </row>
    <row r="62" spans="1:23">
      <c r="A62" s="81"/>
      <c r="B62" s="27" t="s">
        <v>164</v>
      </c>
      <c r="C62" s="27">
        <v>3.27</v>
      </c>
      <c r="D62" s="27">
        <v>20</v>
      </c>
      <c r="E62" s="29">
        <f t="shared" si="11"/>
        <v>6.54E-2</v>
      </c>
      <c r="I62" s="81"/>
      <c r="J62" s="27" t="s">
        <v>223</v>
      </c>
      <c r="K62" s="27">
        <v>5.82</v>
      </c>
      <c r="L62" s="27">
        <v>20</v>
      </c>
      <c r="M62" s="29">
        <f t="shared" si="12"/>
        <v>0.1164</v>
      </c>
    </row>
    <row r="63" spans="1:23">
      <c r="A63" s="81"/>
      <c r="B63" s="27" t="s">
        <v>165</v>
      </c>
      <c r="C63" s="27">
        <v>3.08</v>
      </c>
      <c r="D63" s="27">
        <v>20</v>
      </c>
      <c r="E63" s="29">
        <f t="shared" si="11"/>
        <v>6.1600000000000002E-2</v>
      </c>
      <c r="I63" s="81"/>
      <c r="J63" s="27" t="s">
        <v>224</v>
      </c>
      <c r="K63" s="27">
        <v>6.07</v>
      </c>
      <c r="L63" s="27">
        <v>20</v>
      </c>
      <c r="M63" s="29">
        <f t="shared" si="12"/>
        <v>0.12140000000000001</v>
      </c>
    </row>
    <row r="64" spans="1:23">
      <c r="A64" s="81"/>
      <c r="B64" s="27" t="s">
        <v>165</v>
      </c>
      <c r="C64" s="27">
        <v>3.24</v>
      </c>
      <c r="D64" s="27">
        <v>20</v>
      </c>
      <c r="E64" s="29">
        <f t="shared" si="11"/>
        <v>6.480000000000001E-2</v>
      </c>
      <c r="I64" s="81"/>
      <c r="J64" s="27" t="s">
        <v>224</v>
      </c>
      <c r="K64" s="27">
        <v>6.03</v>
      </c>
      <c r="L64" s="27">
        <v>20</v>
      </c>
      <c r="M64" s="29">
        <f t="shared" si="12"/>
        <v>0.12060000000000001</v>
      </c>
    </row>
    <row r="65" spans="1:15">
      <c r="A65" s="81"/>
      <c r="B65" s="27" t="s">
        <v>166</v>
      </c>
      <c r="C65" s="27">
        <v>3.23</v>
      </c>
      <c r="D65" s="27">
        <v>20</v>
      </c>
      <c r="E65" s="29">
        <f t="shared" si="11"/>
        <v>6.4599999999999991E-2</v>
      </c>
      <c r="I65" s="81"/>
      <c r="J65" s="27" t="s">
        <v>225</v>
      </c>
      <c r="K65" s="27">
        <v>6.23</v>
      </c>
      <c r="L65" s="27">
        <v>20</v>
      </c>
      <c r="M65" s="29">
        <f t="shared" si="12"/>
        <v>0.1246</v>
      </c>
    </row>
    <row r="66" spans="1:15">
      <c r="A66" s="81"/>
      <c r="B66" s="27" t="s">
        <v>166</v>
      </c>
      <c r="C66" s="27">
        <v>3.07</v>
      </c>
      <c r="D66" s="27">
        <v>20</v>
      </c>
      <c r="E66" s="29">
        <f t="shared" si="11"/>
        <v>6.1399999999999996E-2</v>
      </c>
      <c r="F66" s="27">
        <f t="shared" ref="F66" si="21">(E61+E62+E63+E64+E65+E66)/6</f>
        <v>6.3700000000000007E-2</v>
      </c>
      <c r="G66" s="27">
        <f t="shared" ref="G66" si="22">_xlfn.STDEV.S(E61:E66)</f>
        <v>1.7378147196982774E-3</v>
      </c>
      <c r="I66" s="81"/>
      <c r="J66" s="27" t="s">
        <v>225</v>
      </c>
      <c r="K66" s="27">
        <v>6.31</v>
      </c>
      <c r="L66" s="27">
        <v>20</v>
      </c>
      <c r="M66" s="29">
        <f t="shared" si="12"/>
        <v>0.12619999999999998</v>
      </c>
      <c r="N66" s="27">
        <f t="shared" ref="N66" si="23">(M61+M62+M63+M64+M65+M66)/6</f>
        <v>0.12106666666666667</v>
      </c>
      <c r="O66" s="27">
        <f t="shared" ref="O66" si="24">_xlfn.STDEV.S(M61:M66)</f>
        <v>3.8959808349973463E-3</v>
      </c>
    </row>
    <row r="67" spans="1:15">
      <c r="A67" s="81"/>
      <c r="B67" s="27" t="s">
        <v>167</v>
      </c>
      <c r="C67" s="27">
        <v>47.49</v>
      </c>
      <c r="D67" s="27">
        <v>20</v>
      </c>
      <c r="E67" s="29">
        <f t="shared" si="11"/>
        <v>0.94980000000000009</v>
      </c>
      <c r="I67" s="81"/>
      <c r="J67" s="27" t="s">
        <v>226</v>
      </c>
      <c r="K67" s="27">
        <v>59.81</v>
      </c>
      <c r="L67" s="27">
        <v>20</v>
      </c>
      <c r="M67" s="29">
        <f t="shared" si="12"/>
        <v>1.1962000000000002</v>
      </c>
    </row>
    <row r="68" spans="1:15">
      <c r="A68" s="81"/>
      <c r="B68" s="27" t="s">
        <v>167</v>
      </c>
      <c r="C68" s="27">
        <v>46.04</v>
      </c>
      <c r="D68" s="27">
        <v>20</v>
      </c>
      <c r="E68" s="29">
        <f t="shared" si="11"/>
        <v>0.92079999999999995</v>
      </c>
      <c r="I68" s="81"/>
      <c r="J68" s="27" t="s">
        <v>226</v>
      </c>
      <c r="K68" s="27">
        <v>59.92</v>
      </c>
      <c r="L68" s="27">
        <v>20</v>
      </c>
      <c r="M68" s="29">
        <f t="shared" si="12"/>
        <v>1.1984000000000001</v>
      </c>
    </row>
    <row r="69" spans="1:15">
      <c r="A69" s="81"/>
      <c r="B69" s="27" t="s">
        <v>168</v>
      </c>
      <c r="C69" s="27">
        <v>54.2</v>
      </c>
      <c r="D69" s="27">
        <v>20</v>
      </c>
      <c r="E69" s="29">
        <f t="shared" si="11"/>
        <v>1.0840000000000001</v>
      </c>
      <c r="I69" s="81"/>
      <c r="J69" s="27" t="s">
        <v>227</v>
      </c>
      <c r="K69" s="27">
        <v>58.68</v>
      </c>
      <c r="L69" s="27">
        <v>20</v>
      </c>
      <c r="M69" s="29">
        <f t="shared" si="12"/>
        <v>1.1736</v>
      </c>
    </row>
    <row r="70" spans="1:15">
      <c r="A70" s="81"/>
      <c r="B70" s="27" t="s">
        <v>168</v>
      </c>
      <c r="C70" s="27">
        <v>54.47</v>
      </c>
      <c r="D70" s="27">
        <v>20</v>
      </c>
      <c r="E70" s="29">
        <f t="shared" si="11"/>
        <v>1.0894000000000001</v>
      </c>
      <c r="I70" s="81"/>
      <c r="J70" s="27" t="s">
        <v>227</v>
      </c>
      <c r="K70" s="27">
        <v>60.05</v>
      </c>
      <c r="L70" s="27">
        <v>20</v>
      </c>
      <c r="M70" s="29">
        <f t="shared" si="12"/>
        <v>1.2010000000000001</v>
      </c>
    </row>
    <row r="71" spans="1:15">
      <c r="A71" s="81"/>
      <c r="B71" s="27" t="s">
        <v>169</v>
      </c>
      <c r="C71" s="27">
        <v>45.14</v>
      </c>
      <c r="D71" s="27">
        <v>20</v>
      </c>
      <c r="E71" s="29">
        <f t="shared" si="11"/>
        <v>0.90279999999999994</v>
      </c>
      <c r="I71" s="81"/>
      <c r="J71" s="27" t="s">
        <v>228</v>
      </c>
      <c r="K71" s="27">
        <v>55.94</v>
      </c>
      <c r="L71" s="27">
        <v>20</v>
      </c>
      <c r="M71" s="29">
        <f t="shared" si="12"/>
        <v>1.1188</v>
      </c>
    </row>
    <row r="72" spans="1:15">
      <c r="A72" s="81"/>
      <c r="B72" s="27" t="s">
        <v>169</v>
      </c>
      <c r="C72" s="27">
        <v>42.56</v>
      </c>
      <c r="D72" s="27">
        <v>20</v>
      </c>
      <c r="E72" s="29">
        <f t="shared" si="11"/>
        <v>0.85120000000000007</v>
      </c>
      <c r="F72" s="27">
        <f t="shared" ref="F72" si="25">(E67+E68+E69+E70+E71+E72)/6</f>
        <v>0.96633333333333349</v>
      </c>
      <c r="G72" s="27">
        <f t="shared" ref="G72" si="26">_xlfn.STDEV.S(E67:E72)</f>
        <v>9.8620133171004584E-2</v>
      </c>
      <c r="I72" s="81"/>
      <c r="J72" s="27" t="s">
        <v>228</v>
      </c>
      <c r="K72" s="27">
        <v>55.98</v>
      </c>
      <c r="L72" s="27">
        <v>20</v>
      </c>
      <c r="M72" s="29">
        <f t="shared" si="12"/>
        <v>1.1195999999999999</v>
      </c>
      <c r="N72" s="27">
        <f t="shared" ref="N72" si="27">(M67+M68+M69+M70+M71+M72)/6</f>
        <v>1.1679333333333335</v>
      </c>
      <c r="O72" s="27">
        <f t="shared" ref="O72" si="28">_xlfn.STDEV.S(M67:M72)</f>
        <v>3.8994700494639933E-2</v>
      </c>
    </row>
  </sheetData>
  <mergeCells count="3">
    <mergeCell ref="A4:A39"/>
    <mergeCell ref="A43:A72"/>
    <mergeCell ref="I43:I72"/>
  </mergeCells>
  <phoneticPr fontId="7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22A1CA-3D9B-4D99-BFBB-40CA6D61B134}">
  <dimension ref="B1:AE96"/>
  <sheetViews>
    <sheetView tabSelected="1" topLeftCell="A65" zoomScale="70" zoomScaleNormal="70" workbookViewId="0">
      <selection activeCell="R89" sqref="R89:V96"/>
    </sheetView>
  </sheetViews>
  <sheetFormatPr defaultColWidth="8.88671875" defaultRowHeight="14.4"/>
  <cols>
    <col min="1" max="1" width="15.6640625" style="29" customWidth="1"/>
    <col min="2" max="2" width="13.21875" style="29" customWidth="1"/>
    <col min="3" max="3" width="14.77734375" style="29" customWidth="1"/>
    <col min="4" max="4" width="8.44140625" style="29" customWidth="1"/>
    <col min="5" max="5" width="11" style="29" customWidth="1"/>
    <col min="6" max="6" width="8.109375" style="29" customWidth="1"/>
    <col min="7" max="7" width="9.44140625" style="29" customWidth="1"/>
    <col min="8" max="8" width="8.6640625" style="29" customWidth="1"/>
    <col min="9" max="9" width="10.44140625" style="29" customWidth="1"/>
    <col min="10" max="10" width="9.21875" style="29" customWidth="1"/>
    <col min="11" max="11" width="10.44140625" style="29" customWidth="1"/>
    <col min="12" max="12" width="9.21875" style="29" customWidth="1"/>
    <col min="13" max="13" width="10.77734375" style="29" customWidth="1"/>
    <col min="14" max="14" width="11.5546875" style="29" bestFit="1" customWidth="1"/>
    <col min="15" max="16384" width="8.88671875" style="29"/>
  </cols>
  <sheetData>
    <row r="1" spans="2:17">
      <c r="B1" s="56" t="s">
        <v>192</v>
      </c>
      <c r="C1" s="56" t="s">
        <v>383</v>
      </c>
      <c r="D1" s="56" t="s">
        <v>384</v>
      </c>
      <c r="E1" s="56" t="s">
        <v>44</v>
      </c>
      <c r="F1" s="56" t="s">
        <v>194</v>
      </c>
      <c r="G1" s="56" t="s">
        <v>195</v>
      </c>
      <c r="H1" s="56" t="s">
        <v>196</v>
      </c>
      <c r="I1" s="56" t="s">
        <v>385</v>
      </c>
      <c r="J1" s="56" t="s">
        <v>193</v>
      </c>
    </row>
    <row r="2" spans="2:17">
      <c r="B2" s="57" t="s">
        <v>47</v>
      </c>
      <c r="C2" s="56" t="s">
        <v>191</v>
      </c>
      <c r="D2" s="56">
        <v>180</v>
      </c>
      <c r="E2" s="56">
        <v>6</v>
      </c>
      <c r="F2" s="56">
        <v>12</v>
      </c>
      <c r="G2" s="56">
        <v>6</v>
      </c>
      <c r="H2" s="56">
        <v>0</v>
      </c>
      <c r="I2" s="56">
        <f>E2*4+F2*1+G2*-2+H2*H2</f>
        <v>24</v>
      </c>
      <c r="J2" s="58">
        <v>1.07</v>
      </c>
      <c r="K2" s="25"/>
    </row>
    <row r="3" spans="2:17">
      <c r="B3" s="57" t="s">
        <v>189</v>
      </c>
      <c r="C3" s="56" t="s">
        <v>190</v>
      </c>
      <c r="D3" s="56">
        <v>90</v>
      </c>
      <c r="E3" s="56">
        <v>3</v>
      </c>
      <c r="F3" s="56">
        <v>6</v>
      </c>
      <c r="G3" s="56">
        <v>3</v>
      </c>
      <c r="H3" s="56">
        <v>0</v>
      </c>
      <c r="I3" s="56">
        <f>E3*4+F3*1+G3*-2+H3*H3</f>
        <v>12</v>
      </c>
      <c r="J3" s="58">
        <v>1.07</v>
      </c>
      <c r="K3" s="25"/>
    </row>
    <row r="4" spans="2:17">
      <c r="B4" s="57" t="s">
        <v>204</v>
      </c>
      <c r="C4" s="56" t="s">
        <v>205</v>
      </c>
      <c r="D4" s="56">
        <v>166</v>
      </c>
      <c r="E4" s="56">
        <v>8</v>
      </c>
      <c r="F4" s="56">
        <v>6</v>
      </c>
      <c r="G4" s="56">
        <v>4</v>
      </c>
      <c r="H4" s="56">
        <v>0</v>
      </c>
      <c r="I4" s="56">
        <f>E4*4+F4*1+G4*-2+H4*H4</f>
        <v>30</v>
      </c>
      <c r="J4" s="58">
        <v>1.45</v>
      </c>
      <c r="K4" s="25"/>
    </row>
    <row r="5" spans="2:17">
      <c r="B5" s="57" t="s">
        <v>206</v>
      </c>
      <c r="C5" s="56" t="s">
        <v>207</v>
      </c>
      <c r="D5" s="56">
        <v>90</v>
      </c>
      <c r="E5" s="56">
        <v>4</v>
      </c>
      <c r="F5" s="56">
        <v>10</v>
      </c>
      <c r="G5" s="56">
        <v>2</v>
      </c>
      <c r="H5" s="56">
        <v>0</v>
      </c>
      <c r="I5" s="56">
        <f>E5*4+F5*1+G5*-2+H5*H5</f>
        <v>22</v>
      </c>
      <c r="J5" s="58">
        <v>1.96</v>
      </c>
      <c r="K5" s="25"/>
    </row>
    <row r="6" spans="2:17">
      <c r="B6" s="57" t="s">
        <v>202</v>
      </c>
      <c r="C6" s="56" t="s">
        <v>203</v>
      </c>
      <c r="D6" s="56">
        <v>146</v>
      </c>
      <c r="E6" s="56">
        <v>6</v>
      </c>
      <c r="F6" s="56">
        <v>10</v>
      </c>
      <c r="G6" s="56">
        <v>4</v>
      </c>
      <c r="H6" s="56">
        <v>0</v>
      </c>
      <c r="I6" s="56">
        <f>E6*4+F6*1+G6*-2+H6*H6</f>
        <v>26</v>
      </c>
      <c r="J6" s="58">
        <v>1.42</v>
      </c>
      <c r="K6" s="25"/>
    </row>
    <row r="7" spans="2:17">
      <c r="B7" s="57" t="s">
        <v>197</v>
      </c>
      <c r="C7" s="56" t="s">
        <v>198</v>
      </c>
      <c r="D7" s="56">
        <v>60</v>
      </c>
      <c r="E7" s="56">
        <v>2</v>
      </c>
      <c r="F7" s="56">
        <v>4</v>
      </c>
      <c r="G7" s="56">
        <v>2</v>
      </c>
      <c r="H7" s="56">
        <v>0</v>
      </c>
      <c r="I7" s="56">
        <f t="shared" ref="I7:I10" si="0">E7*4+F7*1+G7*-2+H7*H7</f>
        <v>8</v>
      </c>
      <c r="J7" s="58">
        <v>1.07</v>
      </c>
      <c r="K7" s="25"/>
    </row>
    <row r="8" spans="2:17">
      <c r="B8" s="57" t="s">
        <v>199</v>
      </c>
      <c r="C8" s="56" t="s">
        <v>200</v>
      </c>
      <c r="D8" s="56">
        <v>74</v>
      </c>
      <c r="E8" s="56">
        <v>3</v>
      </c>
      <c r="F8" s="56">
        <v>6</v>
      </c>
      <c r="G8" s="56">
        <v>2</v>
      </c>
      <c r="H8" s="56">
        <v>0</v>
      </c>
      <c r="I8" s="56">
        <f t="shared" si="0"/>
        <v>14</v>
      </c>
      <c r="J8" s="58">
        <v>1.51</v>
      </c>
      <c r="K8" s="25"/>
    </row>
    <row r="9" spans="2:17">
      <c r="B9" s="57" t="s">
        <v>208</v>
      </c>
      <c r="C9" s="56" t="s">
        <v>209</v>
      </c>
      <c r="D9" s="56">
        <v>88</v>
      </c>
      <c r="E9" s="56">
        <v>4</v>
      </c>
      <c r="F9" s="56">
        <v>8</v>
      </c>
      <c r="G9" s="56">
        <v>2</v>
      </c>
      <c r="H9" s="56">
        <v>0</v>
      </c>
      <c r="I9" s="56">
        <f t="shared" si="0"/>
        <v>20</v>
      </c>
      <c r="J9" s="58">
        <v>1.82</v>
      </c>
      <c r="K9" s="25"/>
    </row>
    <row r="10" spans="2:17">
      <c r="B10" s="57" t="s">
        <v>210</v>
      </c>
      <c r="C10" s="56" t="s">
        <v>211</v>
      </c>
      <c r="D10" s="56">
        <v>102</v>
      </c>
      <c r="E10" s="56">
        <v>5</v>
      </c>
      <c r="F10" s="56">
        <v>10</v>
      </c>
      <c r="G10" s="56">
        <v>2</v>
      </c>
      <c r="H10" s="56">
        <v>0</v>
      </c>
      <c r="I10" s="56">
        <f t="shared" si="0"/>
        <v>26</v>
      </c>
      <c r="J10" s="58">
        <v>2.04</v>
      </c>
      <c r="K10" s="25"/>
    </row>
    <row r="11" spans="2:17">
      <c r="B11" s="57" t="s">
        <v>32</v>
      </c>
      <c r="C11" s="56" t="s">
        <v>201</v>
      </c>
      <c r="D11" s="56">
        <v>46</v>
      </c>
      <c r="E11" s="56">
        <v>2</v>
      </c>
      <c r="F11" s="56">
        <v>6</v>
      </c>
      <c r="G11" s="56">
        <v>1</v>
      </c>
      <c r="H11" s="56">
        <v>0</v>
      </c>
      <c r="I11" s="56">
        <f>E11*4+F11*1+G11*-2+H11*H11</f>
        <v>12</v>
      </c>
      <c r="J11" s="58">
        <v>2.09</v>
      </c>
      <c r="K11" s="25"/>
    </row>
    <row r="12" spans="2:17">
      <c r="J12" s="25"/>
    </row>
    <row r="13" spans="2:17">
      <c r="J13" s="25"/>
    </row>
    <row r="14" spans="2:17" ht="25.8">
      <c r="B14" s="100" t="s">
        <v>414</v>
      </c>
      <c r="J14" s="25"/>
    </row>
    <row r="15" spans="2:17">
      <c r="B15" s="102" t="s">
        <v>31</v>
      </c>
      <c r="C15" s="103" t="s">
        <v>388</v>
      </c>
      <c r="D15" s="103" t="s">
        <v>3</v>
      </c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4"/>
    </row>
    <row r="16" spans="2:17">
      <c r="B16" s="105" t="s">
        <v>4</v>
      </c>
      <c r="C16" s="106">
        <f>'TPS hydrolysis'!L26</f>
        <v>3.74</v>
      </c>
      <c r="D16" s="106">
        <f>'TPS hydrolysis'!M26</f>
        <v>8.411301920630361E-2</v>
      </c>
      <c r="E16" s="107"/>
      <c r="F16" s="107"/>
      <c r="G16" s="107"/>
      <c r="H16" s="107"/>
      <c r="I16" s="107"/>
      <c r="J16" s="107"/>
      <c r="K16" s="107"/>
      <c r="L16" s="107"/>
      <c r="M16" s="107"/>
      <c r="N16" s="107"/>
      <c r="O16" s="107"/>
      <c r="P16" s="107"/>
      <c r="Q16" s="108"/>
    </row>
    <row r="17" spans="2:18">
      <c r="B17" s="105" t="s">
        <v>7</v>
      </c>
      <c r="C17" s="106">
        <f>'TPS hydrolysis'!L27</f>
        <v>3.8683333333333336</v>
      </c>
      <c r="D17" s="106">
        <f>'TPS hydrolysis'!M27</f>
        <v>5.0083264004389068E-2</v>
      </c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8"/>
    </row>
    <row r="18" spans="2:18">
      <c r="B18" s="105" t="s">
        <v>5</v>
      </c>
      <c r="C18" s="106">
        <f>'TPS hydrolysis'!L28</f>
        <v>8.0183333333333326</v>
      </c>
      <c r="D18" s="106">
        <f>'TPS hydrolysis'!M28</f>
        <v>0.20336748347101444</v>
      </c>
      <c r="E18" s="107"/>
      <c r="F18" s="107"/>
      <c r="G18" s="107"/>
      <c r="H18" s="107"/>
      <c r="I18" s="107"/>
      <c r="J18" s="107"/>
      <c r="K18" s="107"/>
      <c r="L18" s="107"/>
      <c r="M18" s="107"/>
      <c r="N18" s="107"/>
      <c r="O18" s="107"/>
      <c r="P18" s="107"/>
      <c r="Q18" s="108"/>
    </row>
    <row r="19" spans="2:18">
      <c r="B19" s="105" t="s">
        <v>8</v>
      </c>
      <c r="C19" s="106">
        <f>'TPS hydrolysis'!L29</f>
        <v>7.8583333333333334</v>
      </c>
      <c r="D19" s="106">
        <f>'TPS hydrolysis'!M29</f>
        <v>0.15567059238447489</v>
      </c>
      <c r="E19" s="107"/>
      <c r="F19" s="107"/>
      <c r="G19" s="107"/>
      <c r="H19" s="107"/>
      <c r="I19" s="107"/>
      <c r="J19" s="107"/>
      <c r="K19" s="107"/>
      <c r="L19" s="107"/>
      <c r="M19" s="107"/>
      <c r="N19" s="107"/>
      <c r="O19" s="107"/>
      <c r="P19" s="107"/>
      <c r="Q19" s="108"/>
    </row>
    <row r="20" spans="2:18">
      <c r="B20" s="105" t="s">
        <v>6</v>
      </c>
      <c r="C20" s="106">
        <f>'TPS hydrolysis'!L30</f>
        <v>42.078333333333333</v>
      </c>
      <c r="D20" s="106">
        <f>'TPS hydrolysis'!M30</f>
        <v>2.0207259421636897E-2</v>
      </c>
      <c r="E20" s="107"/>
      <c r="F20" s="107"/>
      <c r="G20" s="107"/>
      <c r="H20" s="107"/>
      <c r="I20" s="107"/>
      <c r="J20" s="107"/>
      <c r="K20" s="107"/>
      <c r="L20" s="107"/>
      <c r="M20" s="107"/>
      <c r="N20" s="107"/>
      <c r="O20" s="107"/>
      <c r="P20" s="107"/>
      <c r="Q20" s="108"/>
    </row>
    <row r="21" spans="2:18">
      <c r="B21" s="105" t="s">
        <v>9</v>
      </c>
      <c r="C21" s="106">
        <f>'TPS hydrolysis'!L31</f>
        <v>49.688333333333333</v>
      </c>
      <c r="D21" s="106">
        <f>'TPS hydrolysis'!M31</f>
        <v>0.79764235928975924</v>
      </c>
      <c r="E21" s="107"/>
      <c r="F21" s="107"/>
      <c r="G21" s="107"/>
      <c r="H21" s="107"/>
      <c r="I21" s="107"/>
      <c r="J21" s="107"/>
      <c r="K21" s="107"/>
      <c r="L21" s="107"/>
      <c r="M21" s="107"/>
      <c r="N21" s="107"/>
      <c r="O21" s="107"/>
      <c r="P21" s="107"/>
      <c r="Q21" s="108"/>
    </row>
    <row r="22" spans="2:18">
      <c r="B22" s="105" t="s">
        <v>415</v>
      </c>
      <c r="C22" s="107"/>
      <c r="D22" s="107"/>
      <c r="E22" s="107"/>
      <c r="F22" s="107"/>
      <c r="G22" s="107"/>
      <c r="H22" s="107"/>
      <c r="I22" s="107"/>
      <c r="J22" s="107"/>
      <c r="K22" s="107"/>
      <c r="L22" s="107"/>
      <c r="M22" s="107"/>
      <c r="N22" s="107"/>
      <c r="O22" s="107"/>
      <c r="P22" s="107"/>
      <c r="Q22" s="108"/>
    </row>
    <row r="23" spans="2:18">
      <c r="B23" s="105" t="s">
        <v>31</v>
      </c>
      <c r="C23" s="107" t="s">
        <v>387</v>
      </c>
      <c r="D23" s="107" t="s">
        <v>3</v>
      </c>
      <c r="E23" s="107" t="s">
        <v>393</v>
      </c>
      <c r="F23" s="107" t="s">
        <v>3</v>
      </c>
      <c r="G23" s="107" t="s">
        <v>394</v>
      </c>
      <c r="H23" s="107" t="s">
        <v>3</v>
      </c>
      <c r="I23" s="107" t="s">
        <v>395</v>
      </c>
      <c r="J23" s="107" t="s">
        <v>3</v>
      </c>
      <c r="K23" s="107" t="s">
        <v>396</v>
      </c>
      <c r="L23" s="107" t="s">
        <v>3</v>
      </c>
      <c r="M23" s="107" t="s">
        <v>397</v>
      </c>
      <c r="N23" s="107" t="s">
        <v>3</v>
      </c>
      <c r="O23" s="107" t="s">
        <v>398</v>
      </c>
      <c r="P23" s="107" t="s">
        <v>3</v>
      </c>
      <c r="Q23" s="108"/>
    </row>
    <row r="24" spans="2:18">
      <c r="B24" s="105" t="s">
        <v>4</v>
      </c>
      <c r="C24" s="107">
        <v>0</v>
      </c>
      <c r="D24" s="107">
        <v>0</v>
      </c>
      <c r="E24" s="107">
        <f>Sugar!Q3</f>
        <v>0.14107142857142857</v>
      </c>
      <c r="F24" s="107">
        <f>Sugar!R3</f>
        <v>0.13666490375501442</v>
      </c>
      <c r="G24" s="106">
        <f>TPA!R5</f>
        <v>5.5774706867671692E-2</v>
      </c>
      <c r="H24" s="106">
        <f>TPA!S5</f>
        <v>2.5868407271260742E-3</v>
      </c>
      <c r="I24" s="106">
        <f>VFAs!M4</f>
        <v>0.22015797240432836</v>
      </c>
      <c r="J24" s="107">
        <f>VFAs!Q4</f>
        <v>8.0082684092815049E-2</v>
      </c>
      <c r="K24" s="107">
        <f>'1,4-BDO'!J3</f>
        <v>9.3419999999999989E-2</v>
      </c>
      <c r="L24" s="107">
        <f>'1,4-BDO'!K3</f>
        <v>1.5553268466788641E-2</v>
      </c>
      <c r="M24" s="107">
        <f>AA!J5</f>
        <v>8.0941666666666676E-2</v>
      </c>
      <c r="N24" s="107">
        <f>AA!K5</f>
        <v>1.5118214731464302E-2</v>
      </c>
      <c r="O24" s="106">
        <f>VFAs!L4</f>
        <v>0.10312912226805424</v>
      </c>
      <c r="P24" s="107">
        <f>VFAs!P4</f>
        <v>5.0259965217035053E-2</v>
      </c>
      <c r="Q24" s="108"/>
    </row>
    <row r="25" spans="2:18">
      <c r="B25" s="105" t="s">
        <v>7</v>
      </c>
      <c r="C25" s="107">
        <v>0</v>
      </c>
      <c r="D25" s="107">
        <v>0</v>
      </c>
      <c r="E25" s="107">
        <f>Sugar!Q4</f>
        <v>0.56666666666666654</v>
      </c>
      <c r="F25" s="107">
        <f>Sugar!R4</f>
        <v>2.2208045364497178E-2</v>
      </c>
      <c r="G25" s="106">
        <f>TPA!R6</f>
        <v>3.1555695142378555E-2</v>
      </c>
      <c r="H25" s="106">
        <f>TPA!S6</f>
        <v>9.3639466599152528E-4</v>
      </c>
      <c r="I25" s="106">
        <f>VFAs!M5</f>
        <v>6.4956516086146516E-3</v>
      </c>
      <c r="J25" s="107">
        <f>VFAs!Q5</f>
        <v>1.0949332064077255E-3</v>
      </c>
      <c r="K25" s="107">
        <f>'1,4-BDO'!J4</f>
        <v>6.2795000000000004E-2</v>
      </c>
      <c r="L25" s="107">
        <f>'1,4-BDO'!K4</f>
        <v>2.7945715235076752E-3</v>
      </c>
      <c r="M25" s="107">
        <f>AA!J6</f>
        <v>1.5125E-2</v>
      </c>
      <c r="N25" s="107">
        <f>AA!K6</f>
        <v>5.5168605202596888E-3</v>
      </c>
      <c r="O25" s="106">
        <f>VFAs!L5</f>
        <v>2.0321699613098754E-3</v>
      </c>
      <c r="P25" s="107">
        <f>VFAs!P5</f>
        <v>1.0370662261635236E-3</v>
      </c>
      <c r="Q25" s="108"/>
    </row>
    <row r="26" spans="2:18">
      <c r="B26" s="105" t="s">
        <v>5</v>
      </c>
      <c r="C26" s="107">
        <f>Lactate!K6</f>
        <v>1.2672499999999998</v>
      </c>
      <c r="D26" s="107">
        <f>Lactate!L6</f>
        <v>0.12726979217394832</v>
      </c>
      <c r="E26" s="107">
        <f>Sugar!Q5</f>
        <v>1.8047619047619046</v>
      </c>
      <c r="F26" s="107">
        <f>Sugar!R5</f>
        <v>0.12026048824952267</v>
      </c>
      <c r="G26" s="106">
        <f>TPA!R7</f>
        <v>0.11802135678391959</v>
      </c>
      <c r="H26" s="106">
        <f>TPA!S7</f>
        <v>2.9293050601897292E-3</v>
      </c>
      <c r="I26" s="106">
        <f>VFAs!M6</f>
        <v>1.586522397083865E-2</v>
      </c>
      <c r="J26" s="107">
        <f>VFAs!Q6</f>
        <v>7.0562262105923444E-3</v>
      </c>
      <c r="K26" s="107">
        <f>'1,4-BDO'!J5</f>
        <v>7.8574999999999992E-2</v>
      </c>
      <c r="L26" s="107">
        <f>'1,4-BDO'!K5</f>
        <v>4.4186004571583545E-3</v>
      </c>
      <c r="M26" s="107">
        <f>AA!J7</f>
        <v>0.1168916666666667</v>
      </c>
      <c r="N26" s="107">
        <f>AA!K7</f>
        <v>9.2992696845863466E-3</v>
      </c>
      <c r="O26" s="106">
        <v>0</v>
      </c>
      <c r="P26" s="107">
        <v>0</v>
      </c>
      <c r="Q26" s="108"/>
    </row>
    <row r="27" spans="2:18">
      <c r="B27" s="105" t="s">
        <v>8</v>
      </c>
      <c r="C27" s="107">
        <f>Lactate!K7</f>
        <v>0.65929166666666661</v>
      </c>
      <c r="D27" s="107">
        <f>Lactate!L7</f>
        <v>7.9887485982891623E-2</v>
      </c>
      <c r="E27" s="107">
        <f>Sugar!Q6</f>
        <v>2.1011904761904763</v>
      </c>
      <c r="F27" s="107">
        <f>Sugar!R6</f>
        <v>9.6406523052513682E-2</v>
      </c>
      <c r="G27" s="106">
        <f>TPA!R8</f>
        <v>5.8902847571189278E-2</v>
      </c>
      <c r="H27" s="106">
        <f>TPA!S8</f>
        <v>6.4048556085162366E-3</v>
      </c>
      <c r="I27" s="106">
        <f>VFAs!M7</f>
        <v>1.2460392989500323E-2</v>
      </c>
      <c r="J27" s="107">
        <f>VFAs!Q7</f>
        <v>1.6780472373867613E-3</v>
      </c>
      <c r="K27" s="107">
        <f>'1,4-BDO'!J6</f>
        <v>0.18435500000000002</v>
      </c>
      <c r="L27" s="107">
        <f>'1,4-BDO'!K6</f>
        <v>1.1147209067744265E-2</v>
      </c>
      <c r="M27" s="107">
        <f>AA!J8</f>
        <v>0.34023333333333328</v>
      </c>
      <c r="N27" s="107">
        <f>AA!K8</f>
        <v>2.3546287747045536E-2</v>
      </c>
      <c r="O27" s="106">
        <v>0</v>
      </c>
      <c r="P27" s="107">
        <v>0</v>
      </c>
      <c r="Q27" s="108"/>
    </row>
    <row r="28" spans="2:18">
      <c r="B28" s="105" t="s">
        <v>6</v>
      </c>
      <c r="C28" s="107">
        <f>Lactate!K8</f>
        <v>4.1325000000000003</v>
      </c>
      <c r="D28" s="107">
        <f>Lactate!L8</f>
        <v>0.11211556537787273</v>
      </c>
      <c r="E28" s="107">
        <f>Sugar!Q7</f>
        <v>11.285714285714285</v>
      </c>
      <c r="F28" s="107">
        <f>Sugar!R7</f>
        <v>0.75007482619933175</v>
      </c>
      <c r="G28" s="106">
        <f>TPA!R9</f>
        <v>0.67684254606365168</v>
      </c>
      <c r="H28" s="106">
        <f>TPA!S9</f>
        <v>3.0249176319864804E-2</v>
      </c>
      <c r="I28" s="106">
        <f>VFAs!M8</f>
        <v>2.2240663818687594E-2</v>
      </c>
      <c r="J28" s="107">
        <f>VFAs!Q8</f>
        <v>1.6780472373867613E-3</v>
      </c>
      <c r="K28" s="107">
        <f>'1,4-BDO'!J7</f>
        <v>3.7021999999999995</v>
      </c>
      <c r="L28" s="107">
        <f>'1,4-BDO'!K7</f>
        <v>0.34598298224045637</v>
      </c>
      <c r="M28" s="107">
        <f>AA!J9</f>
        <v>5.581666666666667</v>
      </c>
      <c r="N28" s="107">
        <f>AA!K9</f>
        <v>0.89626166194179513</v>
      </c>
      <c r="O28" s="106">
        <v>0</v>
      </c>
      <c r="P28" s="107">
        <v>0</v>
      </c>
      <c r="Q28" s="108"/>
    </row>
    <row r="29" spans="2:18">
      <c r="B29" s="105" t="s">
        <v>9</v>
      </c>
      <c r="C29" s="107">
        <f>Lactate!K9</f>
        <v>3.6540000000000004</v>
      </c>
      <c r="D29" s="107">
        <f>Lactate!L9</f>
        <v>0.25848713701072246</v>
      </c>
      <c r="E29" s="107">
        <f>Sugar!Q8</f>
        <v>12.247619047619047</v>
      </c>
      <c r="F29" s="107">
        <f>Sugar!R8</f>
        <v>0.48341191010351858</v>
      </c>
      <c r="G29" s="106">
        <f>TPA!R10</f>
        <v>0.86247906197654933</v>
      </c>
      <c r="H29" s="106">
        <f>TPA!S10</f>
        <v>5.1632320150226778E-2</v>
      </c>
      <c r="I29" s="106">
        <f>VFAs!M9</f>
        <v>6.5832485154474416E-2</v>
      </c>
      <c r="J29" s="107">
        <f>VFAs!Q9</f>
        <v>3.1763420841799156E-3</v>
      </c>
      <c r="K29" s="107">
        <f>'1,4-BDO'!J8</f>
        <v>5.8928000000000003</v>
      </c>
      <c r="L29" s="107">
        <f>'1,4-BDO'!K8</f>
        <v>0.2475227343093962</v>
      </c>
      <c r="M29" s="107">
        <f>AA!J10</f>
        <v>9.6797500000000003</v>
      </c>
      <c r="N29" s="107">
        <f>AA!K10</f>
        <v>0.39437073294046554</v>
      </c>
      <c r="O29" s="106">
        <v>0</v>
      </c>
      <c r="P29" s="107">
        <v>0</v>
      </c>
      <c r="Q29" s="108"/>
    </row>
    <row r="30" spans="2:18">
      <c r="B30" s="105" t="s">
        <v>416</v>
      </c>
      <c r="C30" s="107"/>
      <c r="D30" s="107"/>
      <c r="E30" s="107"/>
      <c r="F30" s="107"/>
      <c r="G30" s="107"/>
      <c r="H30" s="107"/>
      <c r="I30" s="107"/>
      <c r="J30" s="107"/>
      <c r="K30" s="107"/>
      <c r="L30" s="107"/>
      <c r="M30" s="107"/>
      <c r="N30" s="107"/>
      <c r="O30" s="107"/>
      <c r="P30" s="107"/>
      <c r="Q30" s="108"/>
    </row>
    <row r="31" spans="2:18">
      <c r="B31" s="105" t="s">
        <v>31</v>
      </c>
      <c r="C31" s="107" t="s">
        <v>387</v>
      </c>
      <c r="D31" s="107" t="s">
        <v>3</v>
      </c>
      <c r="E31" s="107" t="s">
        <v>393</v>
      </c>
      <c r="F31" s="107" t="s">
        <v>3</v>
      </c>
      <c r="G31" s="107" t="s">
        <v>394</v>
      </c>
      <c r="H31" s="107" t="s">
        <v>3</v>
      </c>
      <c r="I31" s="107" t="s">
        <v>395</v>
      </c>
      <c r="J31" s="107" t="s">
        <v>3</v>
      </c>
      <c r="K31" s="107" t="s">
        <v>396</v>
      </c>
      <c r="L31" s="107" t="s">
        <v>3</v>
      </c>
      <c r="M31" s="107" t="s">
        <v>397</v>
      </c>
      <c r="N31" s="107" t="s">
        <v>3</v>
      </c>
      <c r="O31" s="107" t="s">
        <v>398</v>
      </c>
      <c r="P31" s="107" t="s">
        <v>3</v>
      </c>
      <c r="Q31" s="108" t="s">
        <v>41</v>
      </c>
    </row>
    <row r="32" spans="2:18">
      <c r="B32" s="105" t="s">
        <v>4</v>
      </c>
      <c r="C32" s="106">
        <f>C24*$J$3</f>
        <v>0</v>
      </c>
      <c r="D32" s="106">
        <f>D24*$J$3</f>
        <v>0</v>
      </c>
      <c r="E32" s="106">
        <f>E24*$J$2</f>
        <v>0.15094642857142856</v>
      </c>
      <c r="F32" s="106">
        <f>F24*$J$2</f>
        <v>0.14623144701786545</v>
      </c>
      <c r="G32" s="106">
        <f>G24*$J$4</f>
        <v>8.0873324958123952E-2</v>
      </c>
      <c r="H32" s="106">
        <f>H24*$J$4</f>
        <v>3.7509190543328075E-3</v>
      </c>
      <c r="I32" s="106">
        <f>I24*$J$7</f>
        <v>0.23556903047263136</v>
      </c>
      <c r="J32" s="106">
        <f>J24*$J$7</f>
        <v>8.5688471979312106E-2</v>
      </c>
      <c r="K32" s="106">
        <f>K24*$J$5</f>
        <v>0.18310319999999997</v>
      </c>
      <c r="L32" s="106">
        <f>L24*$J$5</f>
        <v>3.0484406194905736E-2</v>
      </c>
      <c r="M32" s="106">
        <f>M24*$J$6</f>
        <v>0.11493716666666667</v>
      </c>
      <c r="N32" s="106">
        <f>N24*$J$6</f>
        <v>2.1467864918679309E-2</v>
      </c>
      <c r="O32" s="106">
        <f>O24*$J$11</f>
        <v>0.21553986554023333</v>
      </c>
      <c r="P32" s="106">
        <f>P24*$J$11</f>
        <v>0.10504332730360326</v>
      </c>
      <c r="Q32" s="109">
        <f>C16-C32-E32-G32-I32-K32-M32-O32</f>
        <v>2.7590309837909164</v>
      </c>
      <c r="R32" s="59"/>
    </row>
    <row r="33" spans="2:23">
      <c r="B33" s="105" t="s">
        <v>7</v>
      </c>
      <c r="C33" s="106">
        <f>C25*$J$3</f>
        <v>0</v>
      </c>
      <c r="D33" s="106">
        <f>D25*$J$3</f>
        <v>0</v>
      </c>
      <c r="E33" s="106">
        <f>E25*$J$2</f>
        <v>0.60633333333333328</v>
      </c>
      <c r="F33" s="106">
        <f>F25*$J$2</f>
        <v>2.3762608540011981E-2</v>
      </c>
      <c r="G33" s="106">
        <f>G25*$J$4</f>
        <v>4.57557579564489E-2</v>
      </c>
      <c r="H33" s="106">
        <f>H25*$J$4</f>
        <v>1.3577722656877116E-3</v>
      </c>
      <c r="I33" s="106">
        <f>I25*$J$7</f>
        <v>6.9503472212176778E-3</v>
      </c>
      <c r="J33" s="106">
        <f>J25*$J$7</f>
        <v>1.1715785308562664E-3</v>
      </c>
      <c r="K33" s="106">
        <f>K25*$J$5</f>
        <v>0.1230782</v>
      </c>
      <c r="L33" s="106">
        <f>L25*$J$5</f>
        <v>5.4773601860750431E-3</v>
      </c>
      <c r="M33" s="106">
        <f>M25*$J$6</f>
        <v>2.1477499999999997E-2</v>
      </c>
      <c r="N33" s="106">
        <f>N25*$J$6</f>
        <v>7.8339419387687577E-3</v>
      </c>
      <c r="O33" s="106">
        <f>O25*$J$11</f>
        <v>4.2472352191376388E-3</v>
      </c>
      <c r="P33" s="106">
        <f>P25*$J$11</f>
        <v>2.1674684126817643E-3</v>
      </c>
      <c r="Q33" s="109">
        <f t="shared" ref="Q33:Q36" si="1">C17-C33-E33-G33-I33-K33-M33-O33</f>
        <v>3.0604909596031957</v>
      </c>
      <c r="R33" s="59"/>
    </row>
    <row r="34" spans="2:23">
      <c r="B34" s="105" t="s">
        <v>5</v>
      </c>
      <c r="C34" s="106">
        <f>C26*$J$3</f>
        <v>1.3559574999999999</v>
      </c>
      <c r="D34" s="106">
        <f>D26*$J$3</f>
        <v>0.13617867762612471</v>
      </c>
      <c r="E34" s="106">
        <f>E26*$J$2</f>
        <v>1.931095238095238</v>
      </c>
      <c r="F34" s="106">
        <f>F26*$J$2</f>
        <v>0.12867872242698927</v>
      </c>
      <c r="G34" s="106">
        <f>G26*$J$4</f>
        <v>0.1711309673366834</v>
      </c>
      <c r="H34" s="106">
        <f>H26*$J$4</f>
        <v>4.2474923372751074E-3</v>
      </c>
      <c r="I34" s="106">
        <f>I26*$J$7</f>
        <v>1.6975789648797358E-2</v>
      </c>
      <c r="J34" s="106">
        <f>J26*$J$7</f>
        <v>7.5501620453338088E-3</v>
      </c>
      <c r="K34" s="106">
        <f>K26*$J$5</f>
        <v>0.15400699999999998</v>
      </c>
      <c r="L34" s="106">
        <f>L26*$J$5</f>
        <v>8.6604568960303753E-3</v>
      </c>
      <c r="M34" s="106">
        <f>M26*$J$6</f>
        <v>0.16598616666666671</v>
      </c>
      <c r="N34" s="106">
        <f>N26*$J$6</f>
        <v>1.3204962952112612E-2</v>
      </c>
      <c r="O34" s="106">
        <f>O26*$J$11</f>
        <v>0</v>
      </c>
      <c r="P34" s="106">
        <f>P26*$J$11</f>
        <v>0</v>
      </c>
      <c r="Q34" s="109">
        <f t="shared" si="1"/>
        <v>4.2231806715859479</v>
      </c>
      <c r="R34" s="59"/>
    </row>
    <row r="35" spans="2:23">
      <c r="B35" s="105" t="s">
        <v>8</v>
      </c>
      <c r="C35" s="106">
        <f>C27*$J$3</f>
        <v>0.70544208333333336</v>
      </c>
      <c r="D35" s="106">
        <f>D27*$J$3</f>
        <v>8.5479610001694045E-2</v>
      </c>
      <c r="E35" s="106">
        <f>E27*$J$2</f>
        <v>2.24827380952381</v>
      </c>
      <c r="F35" s="106">
        <f>F27*$J$2</f>
        <v>0.10315497966618964</v>
      </c>
      <c r="G35" s="106">
        <f>G27*$J$4</f>
        <v>8.5409128978224447E-2</v>
      </c>
      <c r="H35" s="106">
        <f>H27*$J$4</f>
        <v>9.2870406323485432E-3</v>
      </c>
      <c r="I35" s="106">
        <f>I27*$J$7</f>
        <v>1.3332620498765347E-2</v>
      </c>
      <c r="J35" s="106">
        <f>J27*$J$7</f>
        <v>1.7955105440038348E-3</v>
      </c>
      <c r="K35" s="106">
        <f>K27*$J$5</f>
        <v>0.36133580000000004</v>
      </c>
      <c r="L35" s="106">
        <f>L27*$J$5</f>
        <v>2.184852977277876E-2</v>
      </c>
      <c r="M35" s="106">
        <f>M27*$J$6</f>
        <v>0.48313133333333325</v>
      </c>
      <c r="N35" s="106">
        <f>N27*$J$6</f>
        <v>3.3435728600804661E-2</v>
      </c>
      <c r="O35" s="106">
        <f>O27*$J$11</f>
        <v>0</v>
      </c>
      <c r="P35" s="106">
        <f>P27*$J$11</f>
        <v>0</v>
      </c>
      <c r="Q35" s="109">
        <f t="shared" si="1"/>
        <v>3.9614085576658664</v>
      </c>
      <c r="R35" s="59"/>
    </row>
    <row r="36" spans="2:23">
      <c r="B36" s="105" t="s">
        <v>6</v>
      </c>
      <c r="C36" s="106">
        <f>C28*$J$3</f>
        <v>4.4217750000000002</v>
      </c>
      <c r="D36" s="106">
        <f>D28*$J$3</f>
        <v>0.11996365495432383</v>
      </c>
      <c r="E36" s="106">
        <f>E28*$J$2</f>
        <v>12.075714285714286</v>
      </c>
      <c r="F36" s="106">
        <f>F28*$J$2</f>
        <v>0.80258006403328497</v>
      </c>
      <c r="G36" s="106">
        <f>G28*$J$4</f>
        <v>0.98142169179229488</v>
      </c>
      <c r="H36" s="106">
        <f>H28*$J$4</f>
        <v>4.3861305663803966E-2</v>
      </c>
      <c r="I36" s="106">
        <f>I28*$J$7</f>
        <v>2.3797510285995728E-2</v>
      </c>
      <c r="J36" s="106">
        <f>J28*$J$7</f>
        <v>1.7955105440038348E-3</v>
      </c>
      <c r="K36" s="106">
        <f>K28*$J$5</f>
        <v>7.2563119999999985</v>
      </c>
      <c r="L36" s="106">
        <f>L28*$J$5</f>
        <v>0.67812664519129451</v>
      </c>
      <c r="M36" s="106">
        <f>M28*$J$6</f>
        <v>7.9259666666666666</v>
      </c>
      <c r="N36" s="106">
        <f>N28*$J$6</f>
        <v>1.272691559957349</v>
      </c>
      <c r="O36" s="106">
        <f>O28*$J$11</f>
        <v>0</v>
      </c>
      <c r="P36" s="106">
        <f>P28*$J$11</f>
        <v>0</v>
      </c>
      <c r="Q36" s="109">
        <f t="shared" si="1"/>
        <v>9.3933461788740971</v>
      </c>
      <c r="R36" s="59"/>
    </row>
    <row r="37" spans="2:23">
      <c r="B37" s="110" t="s">
        <v>9</v>
      </c>
      <c r="C37" s="111">
        <f>C29*$J$3</f>
        <v>3.9097800000000005</v>
      </c>
      <c r="D37" s="111">
        <f>D29*$J$3</f>
        <v>0.27658123660147305</v>
      </c>
      <c r="E37" s="111">
        <f>E29*$J$2</f>
        <v>13.104952380952382</v>
      </c>
      <c r="F37" s="111">
        <f>F29*$J$2</f>
        <v>0.51725074381076497</v>
      </c>
      <c r="G37" s="111">
        <f>G29*$J$4</f>
        <v>1.2505946398659964</v>
      </c>
      <c r="H37" s="111">
        <f>H29*$J$4</f>
        <v>7.486686421782883E-2</v>
      </c>
      <c r="I37" s="111">
        <f>I29*$J$7</f>
        <v>7.0440759115287632E-2</v>
      </c>
      <c r="J37" s="111">
        <f>J29*$J$7</f>
        <v>3.3986860300725097E-3</v>
      </c>
      <c r="K37" s="111">
        <f>K29*$J$5</f>
        <v>11.549888000000001</v>
      </c>
      <c r="L37" s="111">
        <f>L29*$J$5</f>
        <v>0.48514455924641653</v>
      </c>
      <c r="M37" s="111">
        <f>M29*$J$6</f>
        <v>13.745245000000001</v>
      </c>
      <c r="N37" s="111">
        <f>N29*$J$6</f>
        <v>0.56000644077546102</v>
      </c>
      <c r="O37" s="111">
        <f>O29*$J$11</f>
        <v>0</v>
      </c>
      <c r="P37" s="111">
        <f>P29*$J$11</f>
        <v>0</v>
      </c>
      <c r="Q37" s="112">
        <f>C21-C37-E37-G37-I37-K37-M37-O37</f>
        <v>6.0574325533996607</v>
      </c>
      <c r="R37" s="59"/>
    </row>
    <row r="38" spans="2:23"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</row>
    <row r="39" spans="2:23"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</row>
    <row r="40" spans="2:23"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</row>
    <row r="41" spans="2:23" ht="25.8">
      <c r="B41" s="100" t="s">
        <v>417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</row>
    <row r="42" spans="2:23">
      <c r="B42" s="113" t="s">
        <v>18</v>
      </c>
      <c r="C42" s="103" t="s">
        <v>323</v>
      </c>
      <c r="D42" s="114" t="s">
        <v>3</v>
      </c>
      <c r="E42" s="114"/>
      <c r="F42" s="114" t="s">
        <v>22</v>
      </c>
      <c r="G42" s="103" t="s">
        <v>323</v>
      </c>
      <c r="H42" s="114" t="s">
        <v>3</v>
      </c>
      <c r="I42" s="114"/>
      <c r="J42" s="114"/>
      <c r="K42" s="114"/>
      <c r="L42" s="114"/>
      <c r="M42" s="114"/>
      <c r="N42" s="114"/>
      <c r="O42" s="114"/>
      <c r="P42" s="114"/>
      <c r="Q42" s="114"/>
      <c r="R42" s="103"/>
      <c r="S42" s="103"/>
      <c r="T42" s="103"/>
      <c r="U42" s="103"/>
      <c r="V42" s="103"/>
      <c r="W42" s="104"/>
    </row>
    <row r="43" spans="2:23">
      <c r="B43" s="105" t="s">
        <v>40</v>
      </c>
      <c r="C43" s="106">
        <f>Fermentation!F97</f>
        <v>4.0433333333333339</v>
      </c>
      <c r="D43" s="106">
        <f>Fermentation!J97</f>
        <v>0.12987173159185436</v>
      </c>
      <c r="E43" s="106"/>
      <c r="F43" s="107" t="s">
        <v>40</v>
      </c>
      <c r="G43" s="106">
        <f>Fermentation!G97</f>
        <v>3.74</v>
      </c>
      <c r="H43" s="106">
        <f>Fermentation!K97</f>
        <v>0.14047538337136983</v>
      </c>
      <c r="I43" s="106"/>
      <c r="J43" s="106"/>
      <c r="K43" s="106"/>
      <c r="L43" s="106"/>
      <c r="M43" s="106"/>
      <c r="N43" s="106"/>
      <c r="O43" s="106"/>
      <c r="P43" s="106"/>
      <c r="Q43" s="106"/>
      <c r="R43" s="107"/>
      <c r="S43" s="107"/>
      <c r="T43" s="107"/>
      <c r="U43" s="107"/>
      <c r="V43" s="107"/>
      <c r="W43" s="108"/>
    </row>
    <row r="44" spans="2:23">
      <c r="B44" s="105" t="s">
        <v>48</v>
      </c>
      <c r="C44" s="106">
        <f>Fermentation!F98</f>
        <v>4.26</v>
      </c>
      <c r="D44" s="106">
        <f>Fermentation!J98</f>
        <v>0.10039920318408906</v>
      </c>
      <c r="E44" s="106"/>
      <c r="F44" s="107" t="s">
        <v>48</v>
      </c>
      <c r="G44" s="106">
        <f>Fermentation!G98</f>
        <v>3.95</v>
      </c>
      <c r="H44" s="106">
        <f>Fermentation!K98</f>
        <v>0.13784048752090222</v>
      </c>
      <c r="I44" s="106"/>
      <c r="J44" s="106"/>
      <c r="K44" s="106"/>
      <c r="L44" s="106"/>
      <c r="M44" s="106"/>
      <c r="N44" s="106"/>
      <c r="O44" s="106"/>
      <c r="P44" s="106"/>
      <c r="Q44" s="106"/>
      <c r="R44" s="107"/>
      <c r="S44" s="107"/>
      <c r="T44" s="107"/>
      <c r="U44" s="107"/>
      <c r="V44" s="107"/>
      <c r="W44" s="108"/>
    </row>
    <row r="45" spans="2:23">
      <c r="B45" s="105" t="s">
        <v>49</v>
      </c>
      <c r="C45" s="106">
        <f>Fermentation!F99</f>
        <v>13.131666666666666</v>
      </c>
      <c r="D45" s="106">
        <f>Fermentation!J99</f>
        <v>0.20663171747499623</v>
      </c>
      <c r="E45" s="107"/>
      <c r="F45" s="107" t="s">
        <v>49</v>
      </c>
      <c r="G45" s="106">
        <f>Fermentation!G99</f>
        <v>12.383333333333335</v>
      </c>
      <c r="H45" s="106">
        <f>Fermentation!K99</f>
        <v>0.20810253882801782</v>
      </c>
      <c r="I45" s="107"/>
      <c r="J45" s="107"/>
      <c r="K45" s="107"/>
      <c r="L45" s="107"/>
      <c r="M45" s="107"/>
      <c r="N45" s="107"/>
      <c r="O45" s="107"/>
      <c r="P45" s="107"/>
      <c r="Q45" s="107"/>
      <c r="R45" s="107"/>
      <c r="S45" s="107"/>
      <c r="T45" s="107"/>
      <c r="U45" s="107"/>
      <c r="V45" s="107"/>
      <c r="W45" s="108"/>
    </row>
    <row r="46" spans="2:23">
      <c r="B46" s="105" t="s">
        <v>50</v>
      </c>
      <c r="C46" s="106">
        <f>Fermentation!F100</f>
        <v>4.9466666666666672</v>
      </c>
      <c r="D46" s="106">
        <f>Fermentation!J100</f>
        <v>0.11147495981908523</v>
      </c>
      <c r="E46" s="107"/>
      <c r="F46" s="107" t="s">
        <v>50</v>
      </c>
      <c r="G46" s="106">
        <f>Fermentation!G100</f>
        <v>5.375</v>
      </c>
      <c r="H46" s="106">
        <f>Fermentation!K100</f>
        <v>0.20245987256738063</v>
      </c>
      <c r="I46" s="107"/>
      <c r="J46" s="107"/>
      <c r="K46" s="107"/>
      <c r="L46" s="107"/>
      <c r="M46" s="107"/>
      <c r="N46" s="107"/>
      <c r="O46" s="107"/>
      <c r="P46" s="107"/>
      <c r="Q46" s="107"/>
      <c r="R46" s="107"/>
      <c r="S46" s="107"/>
      <c r="T46" s="107"/>
      <c r="U46" s="107"/>
      <c r="V46" s="107"/>
      <c r="W46" s="108"/>
    </row>
    <row r="47" spans="2:23">
      <c r="B47" s="105" t="s">
        <v>51</v>
      </c>
      <c r="C47" s="106">
        <f>Fermentation!F101</f>
        <v>9.8849999999999998</v>
      </c>
      <c r="D47" s="106">
        <f>Fermentation!J101</f>
        <v>0.80517699917471564</v>
      </c>
      <c r="E47" s="107"/>
      <c r="F47" s="107" t="s">
        <v>51</v>
      </c>
      <c r="G47" s="106">
        <f>Fermentation!G101</f>
        <v>8.9783333333333335</v>
      </c>
      <c r="H47" s="106">
        <f>Fermentation!K101</f>
        <v>1.8348478592697181E-2</v>
      </c>
      <c r="I47" s="107"/>
      <c r="J47" s="107"/>
      <c r="K47" s="107"/>
      <c r="L47" s="107"/>
      <c r="M47" s="107"/>
      <c r="N47" s="107"/>
      <c r="O47" s="107"/>
      <c r="P47" s="107"/>
      <c r="Q47" s="107"/>
      <c r="R47" s="107"/>
      <c r="S47" s="107"/>
      <c r="T47" s="107"/>
      <c r="U47" s="107"/>
      <c r="V47" s="107"/>
      <c r="W47" s="108"/>
    </row>
    <row r="48" spans="2:23">
      <c r="B48" s="105" t="s">
        <v>419</v>
      </c>
      <c r="C48" s="107"/>
      <c r="D48" s="107"/>
      <c r="E48" s="107"/>
      <c r="F48" s="107"/>
      <c r="G48" s="107"/>
      <c r="H48" s="107"/>
      <c r="I48" s="107"/>
      <c r="J48" s="107"/>
      <c r="K48" s="107"/>
      <c r="L48" s="107"/>
      <c r="M48" s="107"/>
      <c r="N48" s="107"/>
      <c r="O48" s="107"/>
      <c r="P48" s="107"/>
      <c r="Q48" s="107"/>
      <c r="R48" s="107"/>
      <c r="S48" s="107"/>
      <c r="T48" s="107"/>
      <c r="U48" s="107"/>
      <c r="V48" s="107"/>
      <c r="W48" s="108"/>
    </row>
    <row r="49" spans="2:31">
      <c r="B49" s="115" t="s">
        <v>18</v>
      </c>
      <c r="C49" s="107" t="s">
        <v>399</v>
      </c>
      <c r="D49" s="107" t="s">
        <v>3</v>
      </c>
      <c r="E49" s="107" t="s">
        <v>322</v>
      </c>
      <c r="F49" s="107" t="s">
        <v>3</v>
      </c>
      <c r="G49" s="107" t="s">
        <v>389</v>
      </c>
      <c r="H49" s="107" t="s">
        <v>3</v>
      </c>
      <c r="I49" s="107" t="s">
        <v>391</v>
      </c>
      <c r="J49" s="107" t="s">
        <v>3</v>
      </c>
      <c r="K49" s="107" t="s">
        <v>400</v>
      </c>
      <c r="L49" s="107" t="s">
        <v>3</v>
      </c>
      <c r="M49" s="107" t="s">
        <v>401</v>
      </c>
      <c r="N49" s="107" t="s">
        <v>3</v>
      </c>
      <c r="O49" s="107" t="s">
        <v>402</v>
      </c>
      <c r="P49" s="107" t="s">
        <v>3</v>
      </c>
      <c r="Q49" s="107" t="s">
        <v>403</v>
      </c>
      <c r="R49" s="107" t="s">
        <v>3</v>
      </c>
      <c r="S49" s="107" t="s">
        <v>404</v>
      </c>
      <c r="T49" s="107" t="s">
        <v>3</v>
      </c>
      <c r="U49" s="107" t="s">
        <v>377</v>
      </c>
      <c r="V49" s="107" t="s">
        <v>3</v>
      </c>
      <c r="W49" s="108"/>
    </row>
    <row r="50" spans="2:31">
      <c r="B50" s="105" t="s">
        <v>40</v>
      </c>
      <c r="C50" s="107">
        <v>0</v>
      </c>
      <c r="D50" s="107">
        <v>0</v>
      </c>
      <c r="E50" s="107">
        <f>Sugar!X45</f>
        <v>0.01</v>
      </c>
      <c r="F50" s="107">
        <f>Sugar!Y45</f>
        <v>9.1137930901351912E-3</v>
      </c>
      <c r="G50" s="106">
        <f>TPA!AB45</f>
        <v>1.0550688360450563E-2</v>
      </c>
      <c r="H50" s="106">
        <f>TPA!AC45</f>
        <v>7.4342127992384575E-3</v>
      </c>
      <c r="I50" s="107">
        <f>VFAs!AF46</f>
        <v>8.0711582317092492E-3</v>
      </c>
      <c r="J50" s="107">
        <f>VFAs!AO46</f>
        <v>8.2990670471644855E-4</v>
      </c>
      <c r="K50" s="107">
        <v>0</v>
      </c>
      <c r="L50" s="107">
        <v>0</v>
      </c>
      <c r="M50" s="107">
        <f>VFAs!AH46</f>
        <v>2.341235171200481E-3</v>
      </c>
      <c r="N50" s="107">
        <f>VFAs!AQ46</f>
        <v>1.6458026445562046E-4</v>
      </c>
      <c r="O50" s="107">
        <f>VFAs!AI46</f>
        <v>1.0997062019982478E-2</v>
      </c>
      <c r="P50" s="107">
        <f>VFAs!AR46</f>
        <v>2.6923587369097232E-4</v>
      </c>
      <c r="Q50" s="107">
        <f>VFAs!AJ46</f>
        <v>3.5244042437808753E-3</v>
      </c>
      <c r="R50" s="107">
        <f>VFAs!AS46</f>
        <v>1.9205875695901445E-4</v>
      </c>
      <c r="S50" s="106">
        <v>0</v>
      </c>
      <c r="T50" s="106">
        <v>0</v>
      </c>
      <c r="U50" s="106">
        <v>0</v>
      </c>
      <c r="V50" s="106">
        <v>0</v>
      </c>
      <c r="W50" s="108"/>
    </row>
    <row r="51" spans="2:31">
      <c r="B51" s="105" t="s">
        <v>48</v>
      </c>
      <c r="C51" s="107">
        <v>0</v>
      </c>
      <c r="D51" s="107">
        <v>0</v>
      </c>
      <c r="E51" s="107">
        <f>Sugar!X46</f>
        <v>2.7380952380952377E-2</v>
      </c>
      <c r="F51" s="107">
        <f>Sugar!Y46</f>
        <v>5.0034002044052157E-3</v>
      </c>
      <c r="G51" s="106">
        <f>TPA!AB46</f>
        <v>8.6900292031706298E-3</v>
      </c>
      <c r="H51" s="106">
        <f>TPA!AC46</f>
        <v>1.1816695147061813E-3</v>
      </c>
      <c r="I51" s="107">
        <f>VFAs!AF47</f>
        <v>9.1555940668888915E-3</v>
      </c>
      <c r="J51" s="107">
        <f>VFAs!AO47</f>
        <v>1.0377543866377365E-3</v>
      </c>
      <c r="K51" s="107">
        <v>0</v>
      </c>
      <c r="L51" s="107">
        <v>0</v>
      </c>
      <c r="M51" s="107">
        <f>VFAs!AH47</f>
        <v>2.1812910664550603E-3</v>
      </c>
      <c r="N51" s="107">
        <f>VFAs!AQ47</f>
        <v>3.0408663203689668E-4</v>
      </c>
      <c r="O51" s="107">
        <f>VFAs!AI47</f>
        <v>1.1121596315192129E-2</v>
      </c>
      <c r="P51" s="107">
        <f>VFAs!AR47</f>
        <v>1.9940308382987033E-4</v>
      </c>
      <c r="Q51" s="107">
        <f>VFAs!AJ47</f>
        <v>3.4510496202185235E-3</v>
      </c>
      <c r="R51" s="107">
        <f>VFAs!AS47</f>
        <v>1.7311514773506767E-4</v>
      </c>
      <c r="S51" s="106">
        <v>0</v>
      </c>
      <c r="T51" s="106">
        <v>0</v>
      </c>
      <c r="U51" s="106">
        <v>0</v>
      </c>
      <c r="V51" s="106">
        <v>0</v>
      </c>
      <c r="W51" s="108"/>
    </row>
    <row r="52" spans="2:31">
      <c r="B52" s="105" t="s">
        <v>49</v>
      </c>
      <c r="C52" s="107">
        <f>Lactate!R45</f>
        <v>0.76241666666666674</v>
      </c>
      <c r="D52" s="107">
        <f>Lactate!U45</f>
        <v>3.5756701003681342E-2</v>
      </c>
      <c r="E52" s="107">
        <f>Sugar!X47</f>
        <v>2.5154761904761904</v>
      </c>
      <c r="F52" s="107">
        <f>Sugar!Y47</f>
        <v>5.222921745979537E-2</v>
      </c>
      <c r="G52" s="106">
        <f>TPA!AB47</f>
        <v>0.17837713808927824</v>
      </c>
      <c r="H52" s="106">
        <f>TPA!AC47</f>
        <v>1.5237846675135863E-2</v>
      </c>
      <c r="I52" s="107">
        <f>VFAs!AF48</f>
        <v>1.5723105472062422E-2</v>
      </c>
      <c r="J52" s="107">
        <f>VFAs!AO48</f>
        <v>1.3738194083662155E-3</v>
      </c>
      <c r="K52" s="107">
        <v>0</v>
      </c>
      <c r="L52" s="107">
        <v>0</v>
      </c>
      <c r="M52" s="107">
        <f>VFAs!AH48</f>
        <v>2.1692782951300165E-3</v>
      </c>
      <c r="N52" s="107">
        <f>VFAs!AQ48</f>
        <v>1.8974183404351185E-4</v>
      </c>
      <c r="O52" s="107">
        <f>VFAs!AI48</f>
        <v>1.1046850862669093E-2</v>
      </c>
      <c r="P52" s="107">
        <f>VFAs!AR48</f>
        <v>3.8350792436395669E-4</v>
      </c>
      <c r="Q52" s="107">
        <f>VFAs!AJ48</f>
        <v>6.7916000199943621E-3</v>
      </c>
      <c r="R52" s="107">
        <f>VFAs!AS48</f>
        <v>5.7852491491002E-4</v>
      </c>
      <c r="S52" s="106">
        <f>'1,4-BDO'!R45</f>
        <v>1.0676666666666665</v>
      </c>
      <c r="T52" s="106">
        <f>'1,4-BDO'!S45</f>
        <v>4.0587272225005057E-2</v>
      </c>
      <c r="U52" s="106">
        <f>AA!R45</f>
        <v>1.9372</v>
      </c>
      <c r="V52" s="106">
        <f>AA!S45</f>
        <v>2.9517452464601336E-2</v>
      </c>
      <c r="W52" s="108"/>
    </row>
    <row r="53" spans="2:31">
      <c r="B53" s="105" t="s">
        <v>50</v>
      </c>
      <c r="C53" s="107">
        <v>0</v>
      </c>
      <c r="D53" s="107">
        <v>0</v>
      </c>
      <c r="E53" s="107">
        <f>Sugar!X48</f>
        <v>8.0714285714285725E-2</v>
      </c>
      <c r="F53" s="107">
        <f>Sugar!Y48</f>
        <v>9.4760708295867808E-3</v>
      </c>
      <c r="G53" s="106">
        <f>TPA!AB48</f>
        <v>0.31719232373800588</v>
      </c>
      <c r="H53" s="106">
        <f>TPA!AC48</f>
        <v>2.248698457450575E-2</v>
      </c>
      <c r="I53" s="107">
        <f>VFAs!AF49</f>
        <v>1.0931927304084536E-2</v>
      </c>
      <c r="J53" s="107">
        <f>VFAs!AO49</f>
        <v>8.1042471895169312E-4</v>
      </c>
      <c r="K53" s="107">
        <v>0</v>
      </c>
      <c r="L53" s="107">
        <v>0</v>
      </c>
      <c r="M53" s="107">
        <f>VFAs!AH49</f>
        <v>2.2585544032065236E-3</v>
      </c>
      <c r="N53" s="107">
        <f>VFAs!AQ49</f>
        <v>1.6842823819882973E-4</v>
      </c>
      <c r="O53" s="107">
        <f>VFAs!AI49</f>
        <v>1.1151362233435103E-2</v>
      </c>
      <c r="P53" s="107">
        <f>VFAs!AR49</f>
        <v>3.0395393707672387E-4</v>
      </c>
      <c r="Q53" s="107">
        <f>VFAs!AJ49</f>
        <v>4.0011596210092447E-3</v>
      </c>
      <c r="R53" s="107">
        <f>VFAs!AS49</f>
        <v>3.487212012763044E-4</v>
      </c>
      <c r="S53" s="106">
        <f>'1,4-BDO'!R46</f>
        <v>3.106666666666667E-2</v>
      </c>
      <c r="T53" s="106">
        <f>'1,4-BDO'!S46</f>
        <v>2.1001587241603129E-3</v>
      </c>
      <c r="U53" s="106">
        <f>AA!R46</f>
        <v>6.3700000000000007E-2</v>
      </c>
      <c r="V53" s="106">
        <f>AA!S46</f>
        <v>1.7378147196982774E-3</v>
      </c>
      <c r="W53" s="108"/>
    </row>
    <row r="54" spans="2:31">
      <c r="B54" s="105" t="s">
        <v>51</v>
      </c>
      <c r="C54" s="107">
        <f>Lactate!R47</f>
        <v>0.40833333333333327</v>
      </c>
      <c r="D54" s="107">
        <f>Lactate!U47</f>
        <v>5.3069451350722406E-2</v>
      </c>
      <c r="E54" s="107">
        <f>Sugar!X49</f>
        <v>1.3464285714285713</v>
      </c>
      <c r="F54" s="107">
        <f>Sugar!Y49</f>
        <v>8.9328561147791363E-2</v>
      </c>
      <c r="G54" s="106">
        <f>TPA!AB49</f>
        <v>0.2830997079682937</v>
      </c>
      <c r="H54" s="106">
        <f>TPA!AC49</f>
        <v>1.5280829450287775E-2</v>
      </c>
      <c r="I54" s="107">
        <f>VFAs!AF50</f>
        <v>1.3474412852846023E-2</v>
      </c>
      <c r="J54" s="107">
        <f>VFAs!AO50</f>
        <v>9.7933071824176819E-4</v>
      </c>
      <c r="K54" s="107">
        <v>0</v>
      </c>
      <c r="L54" s="107">
        <v>0</v>
      </c>
      <c r="M54" s="107">
        <f>VFAs!AH50</f>
        <v>2.2703309095491995E-3</v>
      </c>
      <c r="N54" s="107">
        <f>VFAs!AQ50</f>
        <v>2.8406471699234109E-4</v>
      </c>
      <c r="O54" s="107">
        <f>VFAs!AI50</f>
        <v>1.1656521641096285E-2</v>
      </c>
      <c r="P54" s="107">
        <f>VFAs!AR50</f>
        <v>9.1675095247006119E-4</v>
      </c>
      <c r="Q54" s="107">
        <f>VFAs!AJ50</f>
        <v>5.2555312792097334E-3</v>
      </c>
      <c r="R54" s="107">
        <f>VFAs!AS50</f>
        <v>7.9059575442291124E-4</v>
      </c>
      <c r="S54" s="106">
        <f>'1,4-BDO'!R47</f>
        <v>0.5424000000000001</v>
      </c>
      <c r="T54" s="106">
        <f>'1,4-BDO'!S47</f>
        <v>7.3425935472420378E-2</v>
      </c>
      <c r="U54" s="106">
        <f>AA!R47</f>
        <v>0.96633333333333349</v>
      </c>
      <c r="V54" s="106">
        <f>AA!S47</f>
        <v>9.8620133171004584E-2</v>
      </c>
      <c r="W54" s="108"/>
    </row>
    <row r="55" spans="2:31">
      <c r="B55" s="105"/>
      <c r="C55" s="107"/>
      <c r="D55" s="107"/>
      <c r="E55" s="107"/>
      <c r="F55" s="107"/>
      <c r="G55" s="107"/>
      <c r="H55" s="107"/>
      <c r="I55" s="107"/>
      <c r="J55" s="107"/>
      <c r="K55" s="107"/>
      <c r="L55" s="107"/>
      <c r="M55" s="107"/>
      <c r="N55" s="107"/>
      <c r="O55" s="107"/>
      <c r="P55" s="107"/>
      <c r="Q55" s="107"/>
      <c r="R55" s="107"/>
      <c r="S55" s="107"/>
      <c r="T55" s="107"/>
      <c r="U55" s="107"/>
      <c r="V55" s="107"/>
      <c r="W55" s="108"/>
    </row>
    <row r="56" spans="2:31">
      <c r="B56" s="105" t="s">
        <v>22</v>
      </c>
      <c r="C56" s="107" t="s">
        <v>399</v>
      </c>
      <c r="D56" s="107" t="s">
        <v>3</v>
      </c>
      <c r="E56" s="107" t="s">
        <v>322</v>
      </c>
      <c r="F56" s="107" t="s">
        <v>3</v>
      </c>
      <c r="G56" s="107" t="s">
        <v>389</v>
      </c>
      <c r="H56" s="107" t="s">
        <v>3</v>
      </c>
      <c r="I56" s="107" t="s">
        <v>391</v>
      </c>
      <c r="J56" s="107" t="s">
        <v>3</v>
      </c>
      <c r="K56" s="107" t="s">
        <v>400</v>
      </c>
      <c r="L56" s="107" t="s">
        <v>3</v>
      </c>
      <c r="M56" s="107" t="s">
        <v>401</v>
      </c>
      <c r="N56" s="107" t="s">
        <v>3</v>
      </c>
      <c r="O56" s="107" t="s">
        <v>402</v>
      </c>
      <c r="P56" s="107" t="s">
        <v>3</v>
      </c>
      <c r="Q56" s="107" t="s">
        <v>403</v>
      </c>
      <c r="R56" s="107" t="s">
        <v>3</v>
      </c>
      <c r="S56" s="107" t="s">
        <v>404</v>
      </c>
      <c r="T56" s="107" t="s">
        <v>3</v>
      </c>
      <c r="U56" s="107" t="s">
        <v>377</v>
      </c>
      <c r="V56" s="107" t="s">
        <v>3</v>
      </c>
      <c r="W56" s="108"/>
      <c r="AA56" s="46"/>
      <c r="AB56" s="46"/>
      <c r="AC56" s="46"/>
      <c r="AD56" s="46"/>
      <c r="AE56" s="45"/>
    </row>
    <row r="57" spans="2:31">
      <c r="B57" s="105" t="s">
        <v>40</v>
      </c>
      <c r="C57" s="107">
        <v>0</v>
      </c>
      <c r="D57" s="107">
        <v>0</v>
      </c>
      <c r="E57" s="107">
        <f>Sugar!X52</f>
        <v>1.3928571428571427E-2</v>
      </c>
      <c r="F57" s="107">
        <f>Sugar!Y52</f>
        <v>6.0944940022004453E-3</v>
      </c>
      <c r="G57" s="106">
        <f>TPA!AB53</f>
        <v>5.4818523153942434E-3</v>
      </c>
      <c r="H57" s="106">
        <f>TPA!AC53</f>
        <v>8.7330146396779002E-4</v>
      </c>
      <c r="I57" s="107">
        <f>VFAs!AF66</f>
        <v>2.7568346221316837E-2</v>
      </c>
      <c r="J57" s="107">
        <f>VFAs!AO66</f>
        <v>2.7214651568468794E-3</v>
      </c>
      <c r="K57" s="107">
        <f>VFAs!AG66</f>
        <v>5.9863734450954324E-3</v>
      </c>
      <c r="L57" s="107">
        <f>VFAs!AP66</f>
        <v>1.7278296362240365E-3</v>
      </c>
      <c r="M57" s="107">
        <f>VFAs!AH66</f>
        <v>2.6158510142574158E-3</v>
      </c>
      <c r="N57" s="107">
        <f>VFAs!AQ66</f>
        <v>2.3874639511142605E-4</v>
      </c>
      <c r="O57" s="107">
        <f>VFAs!AI66</f>
        <v>8.660881553978211E-3</v>
      </c>
      <c r="P57" s="107">
        <f>VFAs!AR66</f>
        <v>4.7238896554920029E-3</v>
      </c>
      <c r="Q57" s="107">
        <f>VFAs!AJ66</f>
        <v>3.8232574294997795E-3</v>
      </c>
      <c r="R57" s="107">
        <f>VFAs!AS66</f>
        <v>4.6749773363747823E-4</v>
      </c>
      <c r="S57" s="106">
        <v>0</v>
      </c>
      <c r="T57" s="106">
        <v>0</v>
      </c>
      <c r="U57" s="106">
        <v>0</v>
      </c>
      <c r="V57" s="106">
        <v>0</v>
      </c>
      <c r="W57" s="108"/>
      <c r="Z57" s="25"/>
    </row>
    <row r="58" spans="2:31">
      <c r="B58" s="105" t="s">
        <v>48</v>
      </c>
      <c r="C58" s="107">
        <v>0</v>
      </c>
      <c r="D58" s="107">
        <v>0</v>
      </c>
      <c r="E58" s="107">
        <f>Sugar!X53</f>
        <v>4.0476190476190478E-2</v>
      </c>
      <c r="F58" s="107">
        <f>Sugar!Y53</f>
        <v>3.6799003609699371E-2</v>
      </c>
      <c r="G58" s="106">
        <f>TPA!AB54</f>
        <v>1.6257822277847309E-2</v>
      </c>
      <c r="H58" s="106">
        <f>TPA!AC54</f>
        <v>3.9506638651417604E-4</v>
      </c>
      <c r="I58" s="107">
        <f>VFAs!AF67</f>
        <v>6.8098451122556414E-2</v>
      </c>
      <c r="J58" s="107">
        <f>VFAs!AO67</f>
        <v>3.774959906370369E-3</v>
      </c>
      <c r="K58" s="107">
        <f>VFAs!AG67</f>
        <v>1.9765386266467993E-2</v>
      </c>
      <c r="L58" s="107">
        <f>VFAs!AP67</f>
        <v>2.5358631850193472E-3</v>
      </c>
      <c r="M58" s="107">
        <f>VFAs!AH67</f>
        <v>3.0495444065962375E-3</v>
      </c>
      <c r="N58" s="107">
        <f>VFAs!AQ67</f>
        <v>2.5940542667776434E-4</v>
      </c>
      <c r="O58" s="107">
        <f>VFAs!AI67</f>
        <v>9.8110969883547054E-3</v>
      </c>
      <c r="P58" s="107">
        <f>VFAs!AR67</f>
        <v>6.4555137242492549E-4</v>
      </c>
      <c r="Q58" s="107">
        <f>VFAs!AJ67</f>
        <v>3.9265988934898063E-3</v>
      </c>
      <c r="R58" s="107">
        <f>VFAs!AS67</f>
        <v>1.331953597649665E-4</v>
      </c>
      <c r="S58" s="106">
        <f>'1,4-BDO'!R52</f>
        <v>6.933333333333333E-3</v>
      </c>
      <c r="T58" s="106">
        <f>'1,4-BDO'!S52</f>
        <v>5.8537737116040524E-4</v>
      </c>
      <c r="U58" s="106">
        <v>0</v>
      </c>
      <c r="V58" s="106">
        <v>0</v>
      </c>
      <c r="W58" s="108"/>
      <c r="Z58" s="25"/>
    </row>
    <row r="59" spans="2:31">
      <c r="B59" s="105" t="s">
        <v>49</v>
      </c>
      <c r="C59" s="107">
        <v>0</v>
      </c>
      <c r="D59" s="107">
        <v>0</v>
      </c>
      <c r="E59" s="107">
        <f>Sugar!X54</f>
        <v>3.8690476190476192E-2</v>
      </c>
      <c r="F59" s="107">
        <f>Sugar!Y54</f>
        <v>6.649638116080471E-3</v>
      </c>
      <c r="G59" s="106">
        <f>TPA!AB55</f>
        <v>0.14455152273675428</v>
      </c>
      <c r="H59" s="106">
        <f>TPA!AC55</f>
        <v>1.0333314123695076E-2</v>
      </c>
      <c r="I59" s="107">
        <f>VFAs!AF68</f>
        <v>0.77780378789953364</v>
      </c>
      <c r="J59" s="107">
        <f>VFAs!AO68</f>
        <v>5.7685719653857798E-2</v>
      </c>
      <c r="K59" s="107">
        <f>VFAs!AG68</f>
        <v>0.69817061042179329</v>
      </c>
      <c r="L59" s="107">
        <f>VFAs!AP68</f>
        <v>0.16533421869143247</v>
      </c>
      <c r="M59" s="107">
        <f>VFAs!AH68</f>
        <v>1.4081852834177016E-2</v>
      </c>
      <c r="N59" s="107">
        <f>VFAs!AQ68</f>
        <v>1.5064419564362521E-3</v>
      </c>
      <c r="O59" s="107">
        <f>VFAs!AI68</f>
        <v>0.59360505331349256</v>
      </c>
      <c r="P59" s="107">
        <f>VFAs!AR68</f>
        <v>6.3457213756436537E-2</v>
      </c>
      <c r="Q59" s="107">
        <f>VFAs!AJ68</f>
        <v>2.2500900776704205E-2</v>
      </c>
      <c r="R59" s="107">
        <f>VFAs!AS68</f>
        <v>1.5275298535601591E-3</v>
      </c>
      <c r="S59" s="106">
        <f>'1,4-BDO'!R53</f>
        <v>1.0976833333333331</v>
      </c>
      <c r="T59" s="106">
        <f>'1,4-BDO'!S53</f>
        <v>0.15527390529856214</v>
      </c>
      <c r="U59" s="106">
        <f>AA!R54</f>
        <v>2.2160666666666669</v>
      </c>
      <c r="V59" s="106">
        <f>AA!S54</f>
        <v>1.3970063230589474E-2</v>
      </c>
      <c r="W59" s="108"/>
      <c r="Z59" s="25"/>
    </row>
    <row r="60" spans="2:31">
      <c r="B60" s="105" t="s">
        <v>50</v>
      </c>
      <c r="C60" s="107">
        <v>0</v>
      </c>
      <c r="D60" s="107">
        <v>0</v>
      </c>
      <c r="E60" s="107">
        <f>Sugar!X55</f>
        <v>5.9523809523809527E-2</v>
      </c>
      <c r="F60" s="107">
        <f>Sugar!Y55</f>
        <v>5.1081001433830493E-2</v>
      </c>
      <c r="G60" s="106">
        <f>TPA!AB56</f>
        <v>0.42870254484772635</v>
      </c>
      <c r="H60" s="106">
        <f>TPA!AC56</f>
        <v>1.7817416239132754E-2</v>
      </c>
      <c r="I60" s="107">
        <f>VFAs!AF69</f>
        <v>9.0606885726272388E-2</v>
      </c>
      <c r="J60" s="107">
        <f>VFAs!AO69</f>
        <v>5.9405823619446286E-3</v>
      </c>
      <c r="K60" s="107">
        <f>VFAs!AG69</f>
        <v>6.0519972748525469E-2</v>
      </c>
      <c r="L60" s="107">
        <f>VFAs!AP69</f>
        <v>3.19615502703143E-3</v>
      </c>
      <c r="M60" s="107">
        <f>VFAs!AH69</f>
        <v>3.0035354989493986E-3</v>
      </c>
      <c r="N60" s="107">
        <f>VFAs!AQ69</f>
        <v>2.3795002138347077E-4</v>
      </c>
      <c r="O60" s="107">
        <f>VFAs!AI69</f>
        <v>1.6750283512812363E-2</v>
      </c>
      <c r="P60" s="107">
        <f>VFAs!AR69</f>
        <v>2.4137041815561577E-3</v>
      </c>
      <c r="Q60" s="107">
        <f>VFAs!AJ69</f>
        <v>4.4344938949208235E-3</v>
      </c>
      <c r="R60" s="107">
        <f>VFAs!AS69</f>
        <v>5.9168508373073979E-4</v>
      </c>
      <c r="S60" s="106">
        <f>'1,4-BDO'!R54</f>
        <v>0.19668333333333335</v>
      </c>
      <c r="T60" s="106">
        <f>'1,4-BDO'!S54</f>
        <v>1.9907025560506681E-2</v>
      </c>
      <c r="U60" s="106">
        <f>AA!R55</f>
        <v>0.12106666666666667</v>
      </c>
      <c r="V60" s="106">
        <f>AA!S55</f>
        <v>3.8959808349973463E-3</v>
      </c>
      <c r="W60" s="108"/>
      <c r="Z60" s="25"/>
    </row>
    <row r="61" spans="2:31">
      <c r="B61" s="105" t="s">
        <v>51</v>
      </c>
      <c r="C61" s="107">
        <v>0</v>
      </c>
      <c r="D61" s="107">
        <v>0</v>
      </c>
      <c r="E61" s="107">
        <f>Sugar!X56</f>
        <v>4.3452380952380958E-2</v>
      </c>
      <c r="F61" s="107">
        <f>Sugar!Y56</f>
        <v>1.1664236870396087E-2</v>
      </c>
      <c r="G61" s="106">
        <f>TPA!AB57</f>
        <v>0.32425949103045471</v>
      </c>
      <c r="H61" s="106">
        <f>TPA!AC57</f>
        <v>2.7035476778122458E-2</v>
      </c>
      <c r="I61" s="107">
        <f>VFAs!AF70</f>
        <v>0.47908548937819945</v>
      </c>
      <c r="J61" s="107">
        <f>VFAs!AO70</f>
        <v>4.8632438914055824E-2</v>
      </c>
      <c r="K61" s="107">
        <f>VFAs!AG70</f>
        <v>0.51126978084535502</v>
      </c>
      <c r="L61" s="107">
        <f>VFAs!AP70</f>
        <v>5.4481917921214734E-2</v>
      </c>
      <c r="M61" s="107">
        <f>VFAs!AH70</f>
        <v>7.0556124078822819E-3</v>
      </c>
      <c r="N61" s="107">
        <f>VFAs!AQ70</f>
        <v>9.8367711161212283E-4</v>
      </c>
      <c r="O61" s="107">
        <f>VFAs!AI70</f>
        <v>0.26122682374339956</v>
      </c>
      <c r="P61" s="107">
        <f>VFAs!AR70</f>
        <v>1.6994754563127091E-2</v>
      </c>
      <c r="Q61" s="107">
        <f>VFAs!AJ70</f>
        <v>1.1337870897361602E-2</v>
      </c>
      <c r="R61" s="107">
        <f>VFAs!AS70</f>
        <v>9.4499490334474666E-4</v>
      </c>
      <c r="S61" s="106">
        <f>'1,4-BDO'!R55</f>
        <v>0.59634999999999994</v>
      </c>
      <c r="T61" s="106">
        <f>'1,4-BDO'!S55</f>
        <v>0.21193335509069855</v>
      </c>
      <c r="U61" s="106">
        <f>AA!R56</f>
        <v>1.1679333333333335</v>
      </c>
      <c r="V61" s="106">
        <f>AA!S56</f>
        <v>3.8994700494639933E-2</v>
      </c>
      <c r="W61" s="108"/>
      <c r="Z61" s="25"/>
      <c r="AB61" s="25"/>
      <c r="AC61" s="25"/>
      <c r="AD61" s="25"/>
    </row>
    <row r="62" spans="2:31" s="73" customFormat="1">
      <c r="B62" s="105"/>
      <c r="C62" s="107"/>
      <c r="D62" s="107"/>
      <c r="E62" s="107"/>
      <c r="F62" s="107"/>
      <c r="G62" s="106"/>
      <c r="H62" s="106"/>
      <c r="I62" s="107"/>
      <c r="J62" s="107"/>
      <c r="K62" s="107"/>
      <c r="L62" s="107"/>
      <c r="M62" s="107"/>
      <c r="N62" s="107"/>
      <c r="O62" s="107"/>
      <c r="P62" s="107"/>
      <c r="Q62" s="107"/>
      <c r="R62" s="107"/>
      <c r="S62" s="106"/>
      <c r="T62" s="106"/>
      <c r="U62" s="106"/>
      <c r="V62" s="106"/>
      <c r="W62" s="108"/>
      <c r="Z62" s="25"/>
      <c r="AB62" s="25"/>
      <c r="AC62" s="25"/>
      <c r="AD62" s="25"/>
    </row>
    <row r="63" spans="2:31">
      <c r="B63" s="105" t="s">
        <v>416</v>
      </c>
      <c r="C63" s="107"/>
      <c r="D63" s="107"/>
      <c r="E63" s="107"/>
      <c r="F63" s="107"/>
      <c r="G63" s="107"/>
      <c r="H63" s="107"/>
      <c r="I63" s="107"/>
      <c r="J63" s="107"/>
      <c r="K63" s="107"/>
      <c r="L63" s="107"/>
      <c r="M63" s="107"/>
      <c r="N63" s="107"/>
      <c r="O63" s="107"/>
      <c r="P63" s="107"/>
      <c r="Q63" s="107"/>
      <c r="R63" s="107"/>
      <c r="S63" s="107"/>
      <c r="T63" s="107"/>
      <c r="U63" s="107"/>
      <c r="V63" s="107"/>
      <c r="W63" s="108"/>
      <c r="AB63" s="25"/>
      <c r="AC63" s="25"/>
      <c r="AD63" s="25"/>
    </row>
    <row r="64" spans="2:31">
      <c r="B64" s="116" t="s">
        <v>18</v>
      </c>
      <c r="C64" s="107" t="s">
        <v>399</v>
      </c>
      <c r="D64" s="107" t="s">
        <v>3</v>
      </c>
      <c r="E64" s="107" t="s">
        <v>322</v>
      </c>
      <c r="F64" s="107" t="s">
        <v>3</v>
      </c>
      <c r="G64" s="107" t="s">
        <v>389</v>
      </c>
      <c r="H64" s="107" t="s">
        <v>3</v>
      </c>
      <c r="I64" s="107" t="s">
        <v>391</v>
      </c>
      <c r="J64" s="107" t="s">
        <v>3</v>
      </c>
      <c r="K64" s="107" t="s">
        <v>400</v>
      </c>
      <c r="L64" s="107" t="s">
        <v>3</v>
      </c>
      <c r="M64" s="107" t="s">
        <v>401</v>
      </c>
      <c r="N64" s="107" t="s">
        <v>3</v>
      </c>
      <c r="O64" s="107" t="s">
        <v>402</v>
      </c>
      <c r="P64" s="107" t="s">
        <v>3</v>
      </c>
      <c r="Q64" s="107" t="s">
        <v>403</v>
      </c>
      <c r="R64" s="107" t="s">
        <v>3</v>
      </c>
      <c r="S64" s="107" t="s">
        <v>404</v>
      </c>
      <c r="T64" s="107" t="s">
        <v>3</v>
      </c>
      <c r="U64" s="107" t="s">
        <v>377</v>
      </c>
      <c r="V64" s="107" t="s">
        <v>3</v>
      </c>
      <c r="W64" s="117" t="s">
        <v>41</v>
      </c>
    </row>
    <row r="65" spans="2:30">
      <c r="B65" s="105" t="s">
        <v>40</v>
      </c>
      <c r="C65" s="107">
        <f>C50*$J$3</f>
        <v>0</v>
      </c>
      <c r="D65" s="107">
        <f>D50*$J$3</f>
        <v>0</v>
      </c>
      <c r="E65" s="107">
        <f>E50*$J$2</f>
        <v>1.0700000000000001E-2</v>
      </c>
      <c r="F65" s="107">
        <f>F50*$J$2</f>
        <v>9.7517586064446559E-3</v>
      </c>
      <c r="G65" s="107">
        <f>G50*$J$4</f>
        <v>1.5298498122653315E-2</v>
      </c>
      <c r="H65" s="107">
        <f>H50*$J$4</f>
        <v>1.0779608558895763E-2</v>
      </c>
      <c r="I65" s="107">
        <f>I50*$J$7</f>
        <v>8.6361393079288969E-3</v>
      </c>
      <c r="J65" s="107">
        <f>J50*$J$7</f>
        <v>8.8800017404659995E-4</v>
      </c>
      <c r="K65" s="107">
        <f>K50*$J$8</f>
        <v>0</v>
      </c>
      <c r="L65" s="107">
        <f>L50*$J$8</f>
        <v>0</v>
      </c>
      <c r="M65" s="107">
        <f>M50*$J$9</f>
        <v>4.2610480115848753E-3</v>
      </c>
      <c r="N65" s="107">
        <f>N50*$J$9</f>
        <v>2.9953608130922925E-4</v>
      </c>
      <c r="O65" s="107">
        <f>O50*$J$9</f>
        <v>2.0014652876368111E-2</v>
      </c>
      <c r="P65" s="107">
        <f>P50*$J$9</f>
        <v>4.9000929011756963E-4</v>
      </c>
      <c r="Q65" s="107">
        <f>Q50*$J$10</f>
        <v>7.1897846573129856E-3</v>
      </c>
      <c r="R65" s="107">
        <f>R50*$J$10</f>
        <v>3.9179986419638949E-4</v>
      </c>
      <c r="S65" s="107">
        <f>S50*$J$5</f>
        <v>0</v>
      </c>
      <c r="T65" s="107">
        <f>T50*$J$5</f>
        <v>0</v>
      </c>
      <c r="U65" s="107">
        <f>U50*$J$6</f>
        <v>0</v>
      </c>
      <c r="V65" s="107">
        <f>V50*$J$6</f>
        <v>0</v>
      </c>
      <c r="W65" s="109">
        <f>C43-C65-E65-G65-I65-K65-M65-O65-Q65-S65-U65</f>
        <v>3.9772332103574866</v>
      </c>
    </row>
    <row r="66" spans="2:30">
      <c r="B66" s="105" t="s">
        <v>48</v>
      </c>
      <c r="C66" s="107">
        <f>C51*$J$3</f>
        <v>0</v>
      </c>
      <c r="D66" s="107">
        <f>D51*$J$3</f>
        <v>0</v>
      </c>
      <c r="E66" s="107">
        <f>E51*$J$2</f>
        <v>2.9297619047619045E-2</v>
      </c>
      <c r="F66" s="107">
        <f>F51*$J$2</f>
        <v>5.3536382187135811E-3</v>
      </c>
      <c r="G66" s="107">
        <f>G51*$J$4</f>
        <v>1.2600542344597412E-2</v>
      </c>
      <c r="H66" s="107">
        <f>H51*$J$4</f>
        <v>1.7134207963239629E-3</v>
      </c>
      <c r="I66" s="107">
        <f>I51*$J$7</f>
        <v>9.7964856515711136E-3</v>
      </c>
      <c r="J66" s="107">
        <f>J51*$J$7</f>
        <v>1.1103971937023781E-3</v>
      </c>
      <c r="K66" s="107">
        <f>K51*$J$8</f>
        <v>0</v>
      </c>
      <c r="L66" s="107">
        <f>L51*$J$8</f>
        <v>0</v>
      </c>
      <c r="M66" s="107">
        <f>M51*$J$9</f>
        <v>3.9699497409482103E-3</v>
      </c>
      <c r="N66" s="107">
        <f>N51*$J$9</f>
        <v>5.5343767030715195E-4</v>
      </c>
      <c r="O66" s="107">
        <f>O51*$J$9</f>
        <v>2.0241305293649675E-2</v>
      </c>
      <c r="P66" s="107">
        <f>P51*$J$9</f>
        <v>3.6291361257036404E-4</v>
      </c>
      <c r="Q66" s="107">
        <f>Q51*$J$10</f>
        <v>7.0401412252457879E-3</v>
      </c>
      <c r="R66" s="107">
        <f>R51*$J$10</f>
        <v>3.5315490137953807E-4</v>
      </c>
      <c r="S66" s="107">
        <f>S51*$J$5</f>
        <v>0</v>
      </c>
      <c r="T66" s="107">
        <f>T51*$J$5</f>
        <v>0</v>
      </c>
      <c r="U66" s="107">
        <f>U51*$J$6</f>
        <v>0</v>
      </c>
      <c r="V66" s="107">
        <f>V51*$J$6</f>
        <v>0</v>
      </c>
      <c r="W66" s="109">
        <f>C44-C66-E66-G66-I66-K66-M66-O66-Q66-S66-U66</f>
        <v>4.1770539566963691</v>
      </c>
      <c r="AB66" s="25"/>
      <c r="AC66" s="25"/>
      <c r="AD66" s="25"/>
    </row>
    <row r="67" spans="2:30">
      <c r="B67" s="105" t="s">
        <v>49</v>
      </c>
      <c r="C67" s="107">
        <f>C52*$J$3</f>
        <v>0.81578583333333343</v>
      </c>
      <c r="D67" s="107">
        <f>D52*$J$3</f>
        <v>3.8259670073939038E-2</v>
      </c>
      <c r="E67" s="107">
        <f>E52*$J$2</f>
        <v>2.691559523809524</v>
      </c>
      <c r="F67" s="107">
        <f>F52*$J$2</f>
        <v>5.5885262681981046E-2</v>
      </c>
      <c r="G67" s="107">
        <f>G52*$J$4</f>
        <v>0.25864685022945344</v>
      </c>
      <c r="H67" s="107">
        <f>H52*$J$4</f>
        <v>2.2094877678947002E-2</v>
      </c>
      <c r="I67" s="107">
        <f>I52*$J$7</f>
        <v>1.6823722855106794E-2</v>
      </c>
      <c r="J67" s="107">
        <f>J52*$J$7</f>
        <v>1.4699867669518507E-3</v>
      </c>
      <c r="K67" s="107">
        <f>K52*$J$8</f>
        <v>0</v>
      </c>
      <c r="L67" s="107">
        <f>L52*$J$8</f>
        <v>0</v>
      </c>
      <c r="M67" s="107">
        <f>M52*$J$9</f>
        <v>3.9480864971366304E-3</v>
      </c>
      <c r="N67" s="107">
        <f>N52*$J$9</f>
        <v>3.4533013795919157E-4</v>
      </c>
      <c r="O67" s="107">
        <f>O52*$J$9</f>
        <v>2.010526857005775E-2</v>
      </c>
      <c r="P67" s="107">
        <f>P52*$J$9</f>
        <v>6.979844223424012E-4</v>
      </c>
      <c r="Q67" s="107">
        <f>Q52*$J$10</f>
        <v>1.3854864040788499E-2</v>
      </c>
      <c r="R67" s="107">
        <f>R52*$J$10</f>
        <v>1.1801908264164407E-3</v>
      </c>
      <c r="S67" s="107">
        <f>S52*$J$5</f>
        <v>2.0926266666666664</v>
      </c>
      <c r="T67" s="107">
        <f>T52*$J$5</f>
        <v>7.9551053561009916E-2</v>
      </c>
      <c r="U67" s="107">
        <f>U52*$J$6</f>
        <v>2.7508239999999997</v>
      </c>
      <c r="V67" s="107">
        <f>V52*$J$6</f>
        <v>4.1914782499733898E-2</v>
      </c>
      <c r="W67" s="109">
        <f>C45-C67-E67-G67-I67-K67-M67-O67-Q67-S67-U67</f>
        <v>4.4674918506646026</v>
      </c>
      <c r="AB67" s="25"/>
      <c r="AC67" s="25"/>
      <c r="AD67" s="25"/>
    </row>
    <row r="68" spans="2:30">
      <c r="B68" s="105" t="s">
        <v>50</v>
      </c>
      <c r="C68" s="107">
        <f>C53*$J$3</f>
        <v>0</v>
      </c>
      <c r="D68" s="107">
        <f>D53*$J$3</f>
        <v>0</v>
      </c>
      <c r="E68" s="107">
        <f>E53*$J$2</f>
        <v>8.6364285714285727E-2</v>
      </c>
      <c r="F68" s="107">
        <f>F53*$J$2</f>
        <v>1.0139395787657856E-2</v>
      </c>
      <c r="G68" s="107">
        <f>G53*$J$4</f>
        <v>0.45992886942010852</v>
      </c>
      <c r="H68" s="107">
        <f>H53*$J$4</f>
        <v>3.260612763303334E-2</v>
      </c>
      <c r="I68" s="107">
        <f>I53*$J$7</f>
        <v>1.1697162215370455E-2</v>
      </c>
      <c r="J68" s="107">
        <f>J53*$J$7</f>
        <v>8.6715444927831168E-4</v>
      </c>
      <c r="K68" s="107">
        <f>K53*$J$8</f>
        <v>0</v>
      </c>
      <c r="L68" s="107">
        <f>L53*$J$8</f>
        <v>0</v>
      </c>
      <c r="M68" s="107">
        <f>M53*$J$9</f>
        <v>4.1105690138358731E-3</v>
      </c>
      <c r="N68" s="107">
        <f>N53*$J$9</f>
        <v>3.0653939352187013E-4</v>
      </c>
      <c r="O68" s="107">
        <f>O53*$J$9</f>
        <v>2.0295479264851889E-2</v>
      </c>
      <c r="P68" s="107">
        <f>P53*$J$9</f>
        <v>5.5319616547963742E-4</v>
      </c>
      <c r="Q68" s="107">
        <f>Q53*$J$10</f>
        <v>8.1623656268588595E-3</v>
      </c>
      <c r="R68" s="107">
        <f>R53*$J$10</f>
        <v>7.11391250603661E-4</v>
      </c>
      <c r="S68" s="107">
        <f>S53*$J$5</f>
        <v>6.0890666666666669E-2</v>
      </c>
      <c r="T68" s="107">
        <f>T53*$J$5</f>
        <v>4.1163110993542133E-3</v>
      </c>
      <c r="U68" s="107">
        <f>U53*$J$6</f>
        <v>9.0454000000000007E-2</v>
      </c>
      <c r="V68" s="107">
        <f>V53*$J$6</f>
        <v>2.4676969019715536E-3</v>
      </c>
      <c r="W68" s="109">
        <f>C46-C68-E68-G68-I68-K68-M68-O68-Q68-S68-U68</f>
        <v>4.2047632687446885</v>
      </c>
    </row>
    <row r="69" spans="2:30">
      <c r="B69" s="105" t="s">
        <v>51</v>
      </c>
      <c r="C69" s="107">
        <f>C54*$J$3</f>
        <v>0.43691666666666662</v>
      </c>
      <c r="D69" s="107">
        <f>D54*$J$3</f>
        <v>5.6784312945272974E-2</v>
      </c>
      <c r="E69" s="107">
        <f>E54*$J$2</f>
        <v>1.4406785714285715</v>
      </c>
      <c r="F69" s="107">
        <f>F54*$J$2</f>
        <v>9.5581560428136758E-2</v>
      </c>
      <c r="G69" s="107">
        <f>G54*$J$4</f>
        <v>0.41049457655402588</v>
      </c>
      <c r="H69" s="107">
        <f>H54*$J$4</f>
        <v>2.2157202702917274E-2</v>
      </c>
      <c r="I69" s="107">
        <f>I54*$J$7</f>
        <v>1.4417621752545245E-2</v>
      </c>
      <c r="J69" s="107">
        <f>J54*$J$7</f>
        <v>1.047883868518692E-3</v>
      </c>
      <c r="K69" s="107">
        <f>K54*$J$8</f>
        <v>0</v>
      </c>
      <c r="L69" s="107">
        <f>L54*$J$8</f>
        <v>0</v>
      </c>
      <c r="M69" s="107">
        <f>M54*$J$9</f>
        <v>4.1320022553795431E-3</v>
      </c>
      <c r="N69" s="107">
        <f>N54*$J$9</f>
        <v>5.1699778492606083E-4</v>
      </c>
      <c r="O69" s="107">
        <f>O54*$J$9</f>
        <v>2.1214869386795239E-2</v>
      </c>
      <c r="P69" s="107">
        <f>P54*$J$9</f>
        <v>1.6684867334955113E-3</v>
      </c>
      <c r="Q69" s="107">
        <f>Q54*$J$10</f>
        <v>1.0721283809587857E-2</v>
      </c>
      <c r="R69" s="107">
        <f>R54*$J$10</f>
        <v>1.612815339022739E-3</v>
      </c>
      <c r="S69" s="107">
        <f>S54*$J$5</f>
        <v>1.0631040000000003</v>
      </c>
      <c r="T69" s="107">
        <f>T54*$J$5</f>
        <v>0.14391483352594395</v>
      </c>
      <c r="U69" s="107">
        <f>U54*$J$6</f>
        <v>1.3721933333333334</v>
      </c>
      <c r="V69" s="107">
        <f>V54*$J$6</f>
        <v>0.14004058910282649</v>
      </c>
      <c r="W69" s="109">
        <f>C47-C69-E69-G69-I69-K69-M69-O69-Q69-S69-U69</f>
        <v>5.1111270748130941</v>
      </c>
    </row>
    <row r="70" spans="2:30">
      <c r="B70" s="105"/>
      <c r="C70" s="107"/>
      <c r="D70" s="107"/>
      <c r="E70" s="107"/>
      <c r="F70" s="107"/>
      <c r="G70" s="107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07"/>
      <c r="U70" s="107"/>
      <c r="V70" s="107"/>
      <c r="W70" s="108"/>
    </row>
    <row r="71" spans="2:30">
      <c r="B71" s="116" t="s">
        <v>22</v>
      </c>
      <c r="C71" s="107" t="s">
        <v>399</v>
      </c>
      <c r="D71" s="107" t="s">
        <v>3</v>
      </c>
      <c r="E71" s="107" t="s">
        <v>322</v>
      </c>
      <c r="F71" s="107" t="s">
        <v>3</v>
      </c>
      <c r="G71" s="107" t="s">
        <v>389</v>
      </c>
      <c r="H71" s="107" t="s">
        <v>3</v>
      </c>
      <c r="I71" s="107" t="s">
        <v>391</v>
      </c>
      <c r="J71" s="107" t="s">
        <v>3</v>
      </c>
      <c r="K71" s="107" t="s">
        <v>400</v>
      </c>
      <c r="L71" s="107" t="s">
        <v>3</v>
      </c>
      <c r="M71" s="107" t="s">
        <v>401</v>
      </c>
      <c r="N71" s="107" t="s">
        <v>3</v>
      </c>
      <c r="O71" s="107" t="s">
        <v>402</v>
      </c>
      <c r="P71" s="107" t="s">
        <v>3</v>
      </c>
      <c r="Q71" s="107" t="s">
        <v>403</v>
      </c>
      <c r="R71" s="107" t="s">
        <v>3</v>
      </c>
      <c r="S71" s="107" t="s">
        <v>404</v>
      </c>
      <c r="T71" s="107" t="s">
        <v>3</v>
      </c>
      <c r="U71" s="107" t="s">
        <v>377</v>
      </c>
      <c r="V71" s="107" t="s">
        <v>3</v>
      </c>
      <c r="W71" s="117" t="s">
        <v>41</v>
      </c>
      <c r="Z71" s="25"/>
    </row>
    <row r="72" spans="2:30">
      <c r="B72" s="105" t="s">
        <v>40</v>
      </c>
      <c r="C72" s="107">
        <f>C57*$J$3</f>
        <v>0</v>
      </c>
      <c r="D72" s="107">
        <f>D57*$J$3</f>
        <v>0</v>
      </c>
      <c r="E72" s="107">
        <f>E57*$J$2</f>
        <v>1.4903571428571427E-2</v>
      </c>
      <c r="F72" s="107">
        <f>F57*$J$2</f>
        <v>6.5211085823544766E-3</v>
      </c>
      <c r="G72" s="107">
        <f>G57*$J$4</f>
        <v>7.9486858573216534E-3</v>
      </c>
      <c r="H72" s="107">
        <f>H57*$J$4</f>
        <v>1.2662871227532954E-3</v>
      </c>
      <c r="I72" s="107">
        <f>I57*$J$7</f>
        <v>2.9498130456809019E-2</v>
      </c>
      <c r="J72" s="107">
        <f>J57*$J$7</f>
        <v>2.911967717826161E-3</v>
      </c>
      <c r="K72" s="107">
        <f>K57*$J$8</f>
        <v>9.0394239020941038E-3</v>
      </c>
      <c r="L72" s="107">
        <f>L57*$J$8</f>
        <v>2.6090227506982951E-3</v>
      </c>
      <c r="M72" s="107">
        <f>M57*$J$9</f>
        <v>4.7608488459484968E-3</v>
      </c>
      <c r="N72" s="107">
        <f>N57*$J$9</f>
        <v>4.3451843910279541E-4</v>
      </c>
      <c r="O72" s="107">
        <f>O57*$J$9</f>
        <v>1.5762804428240344E-2</v>
      </c>
      <c r="P72" s="107">
        <f>P57*$J$9</f>
        <v>8.597479172995446E-3</v>
      </c>
      <c r="Q72" s="107">
        <f>Q57*$J$10</f>
        <v>7.7994451561795505E-3</v>
      </c>
      <c r="R72" s="107">
        <f>R57*$J$10</f>
        <v>9.5369537662045559E-4</v>
      </c>
      <c r="S72" s="107">
        <f>S57*$J$5</f>
        <v>0</v>
      </c>
      <c r="T72" s="107">
        <f>T57*$J$5</f>
        <v>0</v>
      </c>
      <c r="U72" s="107">
        <f>U57*$J$6</f>
        <v>0</v>
      </c>
      <c r="V72" s="107">
        <f>V57*$J$6</f>
        <v>0</v>
      </c>
      <c r="W72" s="109">
        <f>G43-C72-E72-G72-I72-K72-M72-O72-Q72-S72-U72</f>
        <v>3.6502870899248361</v>
      </c>
      <c r="Z72" s="25"/>
    </row>
    <row r="73" spans="2:30">
      <c r="B73" s="105" t="s">
        <v>48</v>
      </c>
      <c r="C73" s="107">
        <f>C58*$J$3</f>
        <v>0</v>
      </c>
      <c r="D73" s="107">
        <f>D58*$J$3</f>
        <v>0</v>
      </c>
      <c r="E73" s="107">
        <f>E58*$J$2</f>
        <v>4.3309523809523812E-2</v>
      </c>
      <c r="F73" s="107">
        <f>F58*$J$2</f>
        <v>3.9374933862378329E-2</v>
      </c>
      <c r="G73" s="107">
        <f>G58*$J$4</f>
        <v>2.3573842302878598E-2</v>
      </c>
      <c r="H73" s="107">
        <f>H58*$J$4</f>
        <v>5.7284626044555522E-4</v>
      </c>
      <c r="I73" s="107">
        <f>I58*$J$7</f>
        <v>7.2865342701135372E-2</v>
      </c>
      <c r="J73" s="107">
        <f>J58*$J$7</f>
        <v>4.0392070998162954E-3</v>
      </c>
      <c r="K73" s="107">
        <f>K58*$J$8</f>
        <v>2.9845733262366669E-2</v>
      </c>
      <c r="L73" s="107">
        <f>L58*$J$8</f>
        <v>3.8291534093792142E-3</v>
      </c>
      <c r="M73" s="107">
        <f>M58*$J$9</f>
        <v>5.5501708200051524E-3</v>
      </c>
      <c r="N73" s="107">
        <f>N58*$J$9</f>
        <v>4.7211787655353113E-4</v>
      </c>
      <c r="O73" s="107">
        <f>O58*$J$9</f>
        <v>1.7856196518805566E-2</v>
      </c>
      <c r="P73" s="107">
        <f>P58*$J$9</f>
        <v>1.1749034978133645E-3</v>
      </c>
      <c r="Q73" s="107">
        <f>Q58*$J$10</f>
        <v>8.010261742719205E-3</v>
      </c>
      <c r="R73" s="107">
        <f>R58*$J$10</f>
        <v>2.7171853392053165E-4</v>
      </c>
      <c r="S73" s="107">
        <f>S58*$J$5</f>
        <v>1.3589333333333332E-2</v>
      </c>
      <c r="T73" s="107">
        <f>T58*$J$5</f>
        <v>1.1473396474743942E-3</v>
      </c>
      <c r="U73" s="107">
        <f>U58*$J$6</f>
        <v>0</v>
      </c>
      <c r="V73" s="107">
        <f>V58*$J$6</f>
        <v>0</v>
      </c>
      <c r="W73" s="109">
        <f>G44-C73-E73-G73-I73-K73-M73-O73-Q73-S73-U73</f>
        <v>3.7353995955092323</v>
      </c>
      <c r="Z73" s="25"/>
    </row>
    <row r="74" spans="2:30">
      <c r="B74" s="105" t="s">
        <v>49</v>
      </c>
      <c r="C74" s="107">
        <f>C59*$J$3</f>
        <v>0</v>
      </c>
      <c r="D74" s="107">
        <f>D59*$J$3</f>
        <v>0</v>
      </c>
      <c r="E74" s="107">
        <f>E59*$J$2</f>
        <v>4.1398809523809525E-2</v>
      </c>
      <c r="F74" s="107">
        <f>F59*$J$2</f>
        <v>7.1151127842061044E-3</v>
      </c>
      <c r="G74" s="107">
        <f>G59*$J$4</f>
        <v>0.20959970796829372</v>
      </c>
      <c r="H74" s="107">
        <f>H59*$J$4</f>
        <v>1.498330547935786E-2</v>
      </c>
      <c r="I74" s="107">
        <f>I59*$J$7</f>
        <v>0.83225005305250099</v>
      </c>
      <c r="J74" s="107">
        <f>J59*$J$7</f>
        <v>6.1723720029627845E-2</v>
      </c>
      <c r="K74" s="107">
        <f>K59*$J$8</f>
        <v>1.0542376217369078</v>
      </c>
      <c r="L74" s="107">
        <f>L59*$J$8</f>
        <v>0.24965467022406304</v>
      </c>
      <c r="M74" s="107">
        <f>M59*$J$9</f>
        <v>2.562897215820217E-2</v>
      </c>
      <c r="N74" s="107">
        <f>N59*$J$9</f>
        <v>2.7417243607139787E-3</v>
      </c>
      <c r="O74" s="107">
        <f>O59*$J$9</f>
        <v>1.0803611970305564</v>
      </c>
      <c r="P74" s="107">
        <f>P59*$J$9</f>
        <v>0.11549212903671451</v>
      </c>
      <c r="Q74" s="107">
        <f>Q59*$J$10</f>
        <v>4.5901837584476579E-2</v>
      </c>
      <c r="R74" s="107">
        <f>R59*$J$10</f>
        <v>3.1161609012627248E-3</v>
      </c>
      <c r="S74" s="107">
        <f>S59*$J$5</f>
        <v>2.1514593333333329</v>
      </c>
      <c r="T74" s="107">
        <f>T59*$J$5</f>
        <v>0.30433685438518177</v>
      </c>
      <c r="U74" s="107">
        <f>U59*$J$6</f>
        <v>3.1468146666666668</v>
      </c>
      <c r="V74" s="107">
        <f>V59*$J$6</f>
        <v>1.9837489787437053E-2</v>
      </c>
      <c r="W74" s="109">
        <f>G45-C74-E74-G74-I74-K74-M74-O74-Q74-S74-U74</f>
        <v>3.7956811342785857</v>
      </c>
      <c r="Z74" s="25"/>
    </row>
    <row r="75" spans="2:30">
      <c r="B75" s="105" t="s">
        <v>50</v>
      </c>
      <c r="C75" s="107">
        <f>C60*$J$3</f>
        <v>0</v>
      </c>
      <c r="D75" s="107">
        <f>D60*$J$3</f>
        <v>0</v>
      </c>
      <c r="E75" s="107">
        <f>E60*$J$2</f>
        <v>6.36904761904762E-2</v>
      </c>
      <c r="F75" s="107">
        <f>F60*$J$2</f>
        <v>5.4656671534198634E-2</v>
      </c>
      <c r="G75" s="107">
        <f>G60*$J$4</f>
        <v>0.62161869002920322</v>
      </c>
      <c r="H75" s="107">
        <f>H60*$J$4</f>
        <v>2.5835253546742494E-2</v>
      </c>
      <c r="I75" s="107">
        <f>I60*$J$7</f>
        <v>9.6949367727111463E-2</v>
      </c>
      <c r="J75" s="107">
        <f>J60*$J$7</f>
        <v>6.3564231272807527E-3</v>
      </c>
      <c r="K75" s="107">
        <f>K60*$J$8</f>
        <v>9.1385158850273457E-2</v>
      </c>
      <c r="L75" s="107">
        <f>L60*$J$8</f>
        <v>4.8261940908174593E-3</v>
      </c>
      <c r="M75" s="107">
        <f>M60*$J$9</f>
        <v>5.4664346080879056E-3</v>
      </c>
      <c r="N75" s="107">
        <f>N60*$J$9</f>
        <v>4.3306903891791681E-4</v>
      </c>
      <c r="O75" s="107">
        <f>O60*$J$9</f>
        <v>3.0485515993318502E-2</v>
      </c>
      <c r="P75" s="107">
        <f>P60*$J$9</f>
        <v>4.3929416104322074E-3</v>
      </c>
      <c r="Q75" s="107">
        <f>Q60*$J$10</f>
        <v>9.0463675456384802E-3</v>
      </c>
      <c r="R75" s="107">
        <f>R60*$J$10</f>
        <v>1.2070375708107092E-3</v>
      </c>
      <c r="S75" s="107">
        <f>S60*$J$5</f>
        <v>0.38549933333333336</v>
      </c>
      <c r="T75" s="107">
        <f>T60*$J$5</f>
        <v>3.9017770098593092E-2</v>
      </c>
      <c r="U75" s="107">
        <f>U60*$J$6</f>
        <v>0.17191466666666666</v>
      </c>
      <c r="V75" s="107">
        <f>V60*$J$6</f>
        <v>5.5322927856962315E-3</v>
      </c>
      <c r="W75" s="109">
        <f>G46-C75-E75-G75-I75-K75-M75-O75-Q75-S75-U75</f>
        <v>3.8989439890558897</v>
      </c>
      <c r="Z75" s="25"/>
    </row>
    <row r="76" spans="2:30">
      <c r="B76" s="110" t="s">
        <v>51</v>
      </c>
      <c r="C76" s="118">
        <f>C61*$J$3</f>
        <v>0</v>
      </c>
      <c r="D76" s="118">
        <f>D61*$J$3</f>
        <v>0</v>
      </c>
      <c r="E76" s="118">
        <f>E61*$J$2</f>
        <v>4.6494047619047629E-2</v>
      </c>
      <c r="F76" s="118">
        <f>F61*$J$2</f>
        <v>1.2480733451323812E-2</v>
      </c>
      <c r="G76" s="118">
        <f>G61*$J$4</f>
        <v>0.47017626199415929</v>
      </c>
      <c r="H76" s="118">
        <f>H61*$J$4</f>
        <v>3.9201441328277561E-2</v>
      </c>
      <c r="I76" s="118">
        <f>I61*$J$7</f>
        <v>0.51262147363467347</v>
      </c>
      <c r="J76" s="118">
        <f>J61*$J$7</f>
        <v>5.2036709638039733E-2</v>
      </c>
      <c r="K76" s="118">
        <f>K61*$J$8</f>
        <v>0.7720173690764861</v>
      </c>
      <c r="L76" s="118">
        <f>L61*$J$8</f>
        <v>8.2267696061034248E-2</v>
      </c>
      <c r="M76" s="118">
        <f>M61*$J$9</f>
        <v>1.2841214582345753E-2</v>
      </c>
      <c r="N76" s="118">
        <f>N61*$J$9</f>
        <v>1.7902923431340637E-3</v>
      </c>
      <c r="O76" s="118">
        <f>O61*$J$9</f>
        <v>0.47543281921298719</v>
      </c>
      <c r="P76" s="118">
        <f>P61*$J$9</f>
        <v>3.0930453304891307E-2</v>
      </c>
      <c r="Q76" s="118">
        <f>Q61*$J$10</f>
        <v>2.3129256630617667E-2</v>
      </c>
      <c r="R76" s="118">
        <f>R61*$J$10</f>
        <v>1.9277896028232833E-3</v>
      </c>
      <c r="S76" s="118">
        <f>S61*$J$5</f>
        <v>1.1688459999999998</v>
      </c>
      <c r="T76" s="118">
        <f>T61*$J$5</f>
        <v>0.41538937597776915</v>
      </c>
      <c r="U76" s="118">
        <f>U61*$J$6</f>
        <v>1.6584653333333335</v>
      </c>
      <c r="V76" s="118">
        <f>V61*$J$6</f>
        <v>5.5372474702388701E-2</v>
      </c>
      <c r="W76" s="112">
        <f>G47-C76-E76-G76-I76-K76-M76-O76-Q76-S76-U76</f>
        <v>3.8383095572496821</v>
      </c>
    </row>
    <row r="79" spans="2:30">
      <c r="B79" s="120" t="s">
        <v>49</v>
      </c>
      <c r="C79" s="103" t="s">
        <v>399</v>
      </c>
      <c r="D79" s="103" t="s">
        <v>322</v>
      </c>
      <c r="E79" s="103" t="s">
        <v>389</v>
      </c>
      <c r="F79" s="103" t="s">
        <v>391</v>
      </c>
      <c r="G79" s="103" t="s">
        <v>400</v>
      </c>
      <c r="H79" s="103" t="s">
        <v>401</v>
      </c>
      <c r="I79" s="103" t="s">
        <v>402</v>
      </c>
      <c r="J79" s="103" t="s">
        <v>403</v>
      </c>
      <c r="K79" s="103" t="s">
        <v>404</v>
      </c>
      <c r="L79" s="103" t="s">
        <v>377</v>
      </c>
      <c r="M79" s="103" t="s">
        <v>41</v>
      </c>
      <c r="N79" s="104" t="s">
        <v>170</v>
      </c>
    </row>
    <row r="80" spans="2:30">
      <c r="B80" s="105" t="s">
        <v>18</v>
      </c>
      <c r="C80" s="106">
        <f>C67</f>
        <v>0.81578583333333343</v>
      </c>
      <c r="D80" s="106">
        <f>E67</f>
        <v>2.691559523809524</v>
      </c>
      <c r="E80" s="106">
        <f>G67</f>
        <v>0.25864685022945344</v>
      </c>
      <c r="F80" s="106">
        <f>I67</f>
        <v>1.6823722855106794E-2</v>
      </c>
      <c r="G80" s="106">
        <f>K67</f>
        <v>0</v>
      </c>
      <c r="H80" s="106">
        <f>M67</f>
        <v>3.9480864971366304E-3</v>
      </c>
      <c r="I80" s="106">
        <f>O67</f>
        <v>2.010526857005775E-2</v>
      </c>
      <c r="J80" s="106">
        <f>Q67</f>
        <v>1.3854864040788499E-2</v>
      </c>
      <c r="K80" s="106">
        <f>S67</f>
        <v>2.0926266666666664</v>
      </c>
      <c r="L80" s="106">
        <f>U67</f>
        <v>2.7508239999999997</v>
      </c>
      <c r="M80" s="106">
        <f>W67</f>
        <v>4.4674918506646026</v>
      </c>
      <c r="N80" s="109">
        <f>C45-C80-D80-E80-F80-G80-H80-I80-J80-K80-L80-M80</f>
        <v>0</v>
      </c>
    </row>
    <row r="81" spans="2:19">
      <c r="B81" s="105" t="s">
        <v>22</v>
      </c>
      <c r="C81" s="106">
        <f>C74</f>
        <v>0</v>
      </c>
      <c r="D81" s="106">
        <f>E74</f>
        <v>4.1398809523809525E-2</v>
      </c>
      <c r="E81" s="106">
        <f>G74</f>
        <v>0.20959970796829372</v>
      </c>
      <c r="F81" s="106">
        <f>I74</f>
        <v>0.83225005305250099</v>
      </c>
      <c r="G81" s="106">
        <f>K74</f>
        <v>1.0542376217369078</v>
      </c>
      <c r="H81" s="106">
        <f>M74</f>
        <v>2.562897215820217E-2</v>
      </c>
      <c r="I81" s="106">
        <f>O74</f>
        <v>1.0803611970305564</v>
      </c>
      <c r="J81" s="106">
        <f>Q74</f>
        <v>4.5901837584476579E-2</v>
      </c>
      <c r="K81" s="106">
        <f>S74</f>
        <v>2.1514593333333329</v>
      </c>
      <c r="L81" s="106">
        <f>U74</f>
        <v>3.1468146666666668</v>
      </c>
      <c r="M81" s="106">
        <f>W74</f>
        <v>3.7956811342785857</v>
      </c>
      <c r="N81" s="109">
        <f>C45-C81-D81-E81-F81-G81-H81-I81-J81-K81-L81-M81</f>
        <v>0.7483333333333313</v>
      </c>
    </row>
    <row r="82" spans="2:19">
      <c r="B82" s="105"/>
      <c r="C82" s="107"/>
      <c r="D82" s="107"/>
      <c r="E82" s="107"/>
      <c r="F82" s="107"/>
      <c r="G82" s="107"/>
      <c r="H82" s="107"/>
      <c r="I82" s="107"/>
      <c r="J82" s="107"/>
      <c r="K82" s="107"/>
      <c r="L82" s="107"/>
      <c r="M82" s="107"/>
      <c r="N82" s="108"/>
    </row>
    <row r="83" spans="2:19">
      <c r="B83" s="121" t="s">
        <v>49</v>
      </c>
      <c r="C83" s="107" t="s">
        <v>399</v>
      </c>
      <c r="D83" s="107" t="s">
        <v>322</v>
      </c>
      <c r="E83" s="107" t="s">
        <v>389</v>
      </c>
      <c r="F83" s="107" t="s">
        <v>405</v>
      </c>
      <c r="G83" s="107" t="s">
        <v>404</v>
      </c>
      <c r="H83" s="107" t="s">
        <v>377</v>
      </c>
      <c r="I83" s="107" t="s">
        <v>41</v>
      </c>
      <c r="J83" s="107" t="s">
        <v>170</v>
      </c>
      <c r="K83" s="107"/>
      <c r="L83" s="107"/>
      <c r="M83" s="107"/>
      <c r="N83" s="108"/>
    </row>
    <row r="84" spans="2:19">
      <c r="B84" s="105" t="s">
        <v>18</v>
      </c>
      <c r="C84" s="106">
        <v>0.81578583333333343</v>
      </c>
      <c r="D84" s="106">
        <v>2.691559523809524</v>
      </c>
      <c r="E84" s="106">
        <v>0.25864685022945344</v>
      </c>
      <c r="F84" s="106">
        <f>F80+G80+H80+I80+J80</f>
        <v>5.4731941963089677E-2</v>
      </c>
      <c r="G84" s="106">
        <v>2.0926266666666664</v>
      </c>
      <c r="H84" s="106">
        <v>2.7508239999999997</v>
      </c>
      <c r="I84" s="106">
        <v>4.4674918506646026</v>
      </c>
      <c r="J84" s="106">
        <v>0</v>
      </c>
      <c r="K84" s="107"/>
      <c r="L84" s="107"/>
      <c r="M84" s="107"/>
      <c r="N84" s="108"/>
    </row>
    <row r="85" spans="2:19">
      <c r="B85" s="105" t="s">
        <v>22</v>
      </c>
      <c r="C85" s="106">
        <v>0</v>
      </c>
      <c r="D85" s="106">
        <v>4.1398809523809525E-2</v>
      </c>
      <c r="E85" s="106">
        <v>0.20959970796829372</v>
      </c>
      <c r="F85" s="106">
        <f>F81+G81+H81+I81+J81</f>
        <v>3.038379681562644</v>
      </c>
      <c r="G85" s="106">
        <v>2.1514593333333298</v>
      </c>
      <c r="H85" s="106">
        <v>3.1468146666666699</v>
      </c>
      <c r="I85" s="106">
        <v>3.7956811342785857</v>
      </c>
      <c r="J85" s="106">
        <v>0.7483333333333313</v>
      </c>
      <c r="K85" s="107"/>
      <c r="L85" s="107"/>
      <c r="M85" s="107"/>
      <c r="N85" s="108"/>
    </row>
    <row r="86" spans="2:19">
      <c r="B86" s="105"/>
      <c r="C86" s="107"/>
      <c r="D86" s="107"/>
      <c r="E86" s="107"/>
      <c r="F86" s="107"/>
      <c r="G86" s="107"/>
      <c r="H86" s="107"/>
      <c r="I86" s="107"/>
      <c r="J86" s="107"/>
      <c r="K86" s="107"/>
      <c r="L86" s="107"/>
      <c r="M86" s="107"/>
      <c r="N86" s="108"/>
      <c r="Q86" s="69"/>
    </row>
    <row r="87" spans="2:19">
      <c r="B87" s="121" t="s">
        <v>406</v>
      </c>
      <c r="C87" s="107" t="s">
        <v>399</v>
      </c>
      <c r="D87" s="107" t="s">
        <v>322</v>
      </c>
      <c r="E87" s="107" t="s">
        <v>389</v>
      </c>
      <c r="F87" s="107" t="s">
        <v>405</v>
      </c>
      <c r="G87" s="107" t="s">
        <v>404</v>
      </c>
      <c r="H87" s="107" t="s">
        <v>377</v>
      </c>
      <c r="I87" s="107" t="s">
        <v>41</v>
      </c>
      <c r="J87" s="107" t="s">
        <v>170</v>
      </c>
      <c r="K87" s="107"/>
      <c r="L87" s="107" t="s">
        <v>418</v>
      </c>
      <c r="M87" s="107"/>
      <c r="N87" s="108"/>
    </row>
    <row r="88" spans="2:19">
      <c r="B88" s="105" t="s">
        <v>18</v>
      </c>
      <c r="C88" s="106">
        <f>C84/$C$45*100</f>
        <v>6.2123556288869155</v>
      </c>
      <c r="D88" s="106">
        <f t="shared" ref="D88:J88" si="2">D84/$C$45*100</f>
        <v>20.496709154533754</v>
      </c>
      <c r="E88" s="106">
        <f t="shared" si="2"/>
        <v>1.9696422152261972</v>
      </c>
      <c r="F88" s="106">
        <f>F84/$C$45*100</f>
        <v>0.41679356743055984</v>
      </c>
      <c r="G88" s="106">
        <f t="shared" si="2"/>
        <v>15.935727884249268</v>
      </c>
      <c r="H88" s="106">
        <f t="shared" si="2"/>
        <v>20.948018784109657</v>
      </c>
      <c r="I88" s="106">
        <f t="shared" si="2"/>
        <v>34.020752765563671</v>
      </c>
      <c r="J88" s="106">
        <f t="shared" si="2"/>
        <v>0</v>
      </c>
      <c r="K88" s="107"/>
      <c r="L88" s="107">
        <f>SUM(C88:J88)</f>
        <v>100.00000000000001</v>
      </c>
      <c r="M88" s="107"/>
      <c r="N88" s="108"/>
    </row>
    <row r="89" spans="2:19">
      <c r="B89" s="110" t="s">
        <v>22</v>
      </c>
      <c r="C89" s="111">
        <f>C85/$C$45*100</f>
        <v>0</v>
      </c>
      <c r="D89" s="111">
        <f t="shared" ref="D89:J89" si="3">D85/$C$45*100</f>
        <v>0.31525936939060434</v>
      </c>
      <c r="E89" s="111">
        <f t="shared" si="3"/>
        <v>1.596139418466509</v>
      </c>
      <c r="F89" s="111">
        <f t="shared" si="3"/>
        <v>23.137806941713244</v>
      </c>
      <c r="G89" s="111">
        <f t="shared" si="3"/>
        <v>16.3837492067521</v>
      </c>
      <c r="H89" s="111">
        <f t="shared" si="3"/>
        <v>23.963558827262368</v>
      </c>
      <c r="I89" s="111">
        <f t="shared" si="3"/>
        <v>28.904793508911688</v>
      </c>
      <c r="J89" s="111">
        <f t="shared" si="3"/>
        <v>5.6986927275034756</v>
      </c>
      <c r="K89" s="118"/>
      <c r="L89" s="118">
        <f>SUM(C89:J89)</f>
        <v>100</v>
      </c>
      <c r="M89" s="118"/>
      <c r="N89" s="119"/>
    </row>
    <row r="91" spans="2:19">
      <c r="D91" s="69"/>
    </row>
    <row r="92" spans="2:19">
      <c r="D92" s="69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</row>
    <row r="93" spans="2:19">
      <c r="C93" s="69"/>
      <c r="D93" s="69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</row>
    <row r="94" spans="2:19">
      <c r="C94" s="69"/>
      <c r="D94" s="69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S94" s="73"/>
    </row>
    <row r="95" spans="2:19">
      <c r="C95" s="69"/>
      <c r="D95" s="69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</row>
    <row r="96" spans="2:19">
      <c r="C96" s="69"/>
      <c r="D96" s="69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R96" s="12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642CB9-21FC-4BCE-9C80-EFE45341EC7C}">
  <dimension ref="A1:X53"/>
  <sheetViews>
    <sheetView topLeftCell="A33" workbookViewId="0">
      <selection activeCell="O35" sqref="O35"/>
    </sheetView>
  </sheetViews>
  <sheetFormatPr defaultRowHeight="14.4"/>
  <cols>
    <col min="1" max="1" width="15.5546875" customWidth="1"/>
    <col min="3" max="3" width="11.21875" customWidth="1"/>
    <col min="4" max="4" width="17" customWidth="1"/>
    <col min="12" max="12" width="9.109375" customWidth="1"/>
    <col min="15" max="15" width="15.33203125" customWidth="1"/>
  </cols>
  <sheetData>
    <row r="1" spans="1:24" s="19" customFormat="1" ht="21">
      <c r="A1" s="19" t="s">
        <v>247</v>
      </c>
    </row>
    <row r="2" spans="1:24">
      <c r="A2" s="1" t="s">
        <v>0</v>
      </c>
      <c r="B2" s="1" t="s">
        <v>1</v>
      </c>
      <c r="C2" s="1" t="s">
        <v>2</v>
      </c>
      <c r="D2" s="4" t="s">
        <v>248</v>
      </c>
      <c r="E2" t="s">
        <v>249</v>
      </c>
      <c r="F2" t="s">
        <v>250</v>
      </c>
      <c r="G2" t="s">
        <v>251</v>
      </c>
      <c r="H2" t="s">
        <v>252</v>
      </c>
      <c r="I2" t="s">
        <v>253</v>
      </c>
      <c r="J2" t="s">
        <v>254</v>
      </c>
      <c r="K2" t="s">
        <v>255</v>
      </c>
      <c r="L2" t="s">
        <v>256</v>
      </c>
    </row>
    <row r="3" spans="1:24" ht="13.95" customHeight="1">
      <c r="A3" s="80">
        <v>35</v>
      </c>
      <c r="B3" s="20" t="s">
        <v>229</v>
      </c>
      <c r="C3" s="2">
        <v>8.02</v>
      </c>
      <c r="D3" s="2">
        <v>7.07</v>
      </c>
      <c r="E3" s="2">
        <v>6.97</v>
      </c>
      <c r="F3" s="2">
        <v>7.01</v>
      </c>
      <c r="G3" s="2">
        <v>6.96</v>
      </c>
      <c r="H3" s="2">
        <v>6.93</v>
      </c>
      <c r="I3" s="2">
        <v>6.97</v>
      </c>
      <c r="J3" s="2">
        <v>6.85</v>
      </c>
      <c r="K3" s="2">
        <v>6.8</v>
      </c>
      <c r="L3" s="2">
        <v>6.59</v>
      </c>
      <c r="W3" s="7"/>
      <c r="X3" s="7"/>
    </row>
    <row r="4" spans="1:24" ht="13.95" customHeight="1">
      <c r="A4" s="80"/>
      <c r="B4" s="20" t="s">
        <v>231</v>
      </c>
      <c r="C4" s="2">
        <v>8.01</v>
      </c>
      <c r="D4" s="2">
        <v>7.1</v>
      </c>
      <c r="E4" s="2">
        <v>7.03</v>
      </c>
      <c r="F4" s="2">
        <v>7.02</v>
      </c>
      <c r="G4" s="2">
        <v>6.95</v>
      </c>
      <c r="H4" s="2">
        <v>6.94</v>
      </c>
      <c r="I4" s="2">
        <v>6.96</v>
      </c>
      <c r="J4" s="2">
        <v>6.9</v>
      </c>
      <c r="K4" s="2">
        <v>6.56</v>
      </c>
      <c r="L4" s="2">
        <v>6.52</v>
      </c>
      <c r="W4" s="7"/>
      <c r="X4" s="7"/>
    </row>
    <row r="5" spans="1:24" ht="13.95" customHeight="1">
      <c r="A5" s="80"/>
      <c r="B5" s="20" t="s">
        <v>232</v>
      </c>
      <c r="C5" s="2">
        <v>8</v>
      </c>
      <c r="D5" s="2">
        <v>7.11</v>
      </c>
      <c r="E5" s="2">
        <v>7.04</v>
      </c>
      <c r="F5" s="2">
        <v>7.03</v>
      </c>
      <c r="G5" s="2">
        <v>6.92</v>
      </c>
      <c r="H5" s="2">
        <v>6.92</v>
      </c>
      <c r="I5" s="2">
        <v>6.94</v>
      </c>
      <c r="J5" s="2">
        <v>6.89</v>
      </c>
      <c r="K5" s="2">
        <v>6.7</v>
      </c>
      <c r="L5" s="2">
        <v>6.6</v>
      </c>
      <c r="W5" s="7"/>
      <c r="X5" s="7"/>
    </row>
    <row r="6" spans="1:24" ht="13.95" customHeight="1">
      <c r="A6" s="80"/>
      <c r="B6" s="5" t="s">
        <v>233</v>
      </c>
      <c r="C6" s="2">
        <v>8</v>
      </c>
      <c r="D6" s="2">
        <v>6.6</v>
      </c>
      <c r="E6" s="2">
        <v>6.65</v>
      </c>
      <c r="F6" s="2">
        <v>6.16</v>
      </c>
      <c r="G6" s="2">
        <v>6.2</v>
      </c>
      <c r="H6" s="2">
        <v>6.18</v>
      </c>
      <c r="I6" s="2">
        <v>6.29</v>
      </c>
      <c r="J6" s="2">
        <v>5.48</v>
      </c>
      <c r="K6" s="2">
        <v>5.24</v>
      </c>
      <c r="L6" s="2">
        <v>4.8899999999999997</v>
      </c>
      <c r="W6" s="7"/>
      <c r="X6" s="7"/>
    </row>
    <row r="7" spans="1:24" ht="13.95" customHeight="1">
      <c r="A7" s="80"/>
      <c r="B7" s="5" t="s">
        <v>234</v>
      </c>
      <c r="C7" s="2">
        <v>8.01</v>
      </c>
      <c r="D7" s="2">
        <v>6.36</v>
      </c>
      <c r="E7" s="2">
        <v>6.57</v>
      </c>
      <c r="F7" s="2">
        <v>6.08</v>
      </c>
      <c r="G7" s="2">
        <v>5.86</v>
      </c>
      <c r="H7" s="2">
        <v>5.94</v>
      </c>
      <c r="I7" s="2">
        <v>6.05</v>
      </c>
      <c r="J7" s="2">
        <v>5.67</v>
      </c>
      <c r="K7" s="2">
        <v>5.15</v>
      </c>
      <c r="L7" s="2">
        <v>5.08</v>
      </c>
      <c r="W7" s="7"/>
      <c r="X7" s="7"/>
    </row>
    <row r="8" spans="1:24" ht="13.95" customHeight="1">
      <c r="A8" s="80"/>
      <c r="B8" s="5" t="s">
        <v>235</v>
      </c>
      <c r="C8" s="2">
        <v>8</v>
      </c>
      <c r="D8" s="2">
        <v>6.29</v>
      </c>
      <c r="E8" s="2">
        <v>6.51</v>
      </c>
      <c r="F8" s="2">
        <v>5.98</v>
      </c>
      <c r="G8" s="2">
        <v>5.67</v>
      </c>
      <c r="H8" s="2">
        <v>5.78</v>
      </c>
      <c r="I8" s="2">
        <v>5.92</v>
      </c>
      <c r="J8" s="2">
        <v>5.74</v>
      </c>
      <c r="K8" s="2">
        <v>4.8099999999999996</v>
      </c>
      <c r="L8" s="2">
        <v>4.49</v>
      </c>
      <c r="W8" s="7"/>
      <c r="X8" s="7"/>
    </row>
    <row r="9" spans="1:24" ht="13.95" customHeight="1">
      <c r="A9" s="80">
        <v>55</v>
      </c>
      <c r="B9" s="5" t="s">
        <v>230</v>
      </c>
      <c r="C9" s="2">
        <v>8</v>
      </c>
      <c r="D9" s="2">
        <v>7.11</v>
      </c>
      <c r="E9" s="2">
        <v>6.97</v>
      </c>
      <c r="F9" s="2">
        <v>6.96</v>
      </c>
      <c r="G9" s="2">
        <v>6.9</v>
      </c>
      <c r="H9" s="2">
        <v>6.89</v>
      </c>
      <c r="I9" s="2">
        <v>6.9</v>
      </c>
      <c r="J9" s="2">
        <v>6.72</v>
      </c>
      <c r="K9" s="2">
        <v>6.36</v>
      </c>
      <c r="L9" s="2">
        <v>5.92</v>
      </c>
    </row>
    <row r="10" spans="1:24" ht="13.95" customHeight="1">
      <c r="A10" s="80"/>
      <c r="B10" s="5" t="s">
        <v>236</v>
      </c>
      <c r="C10" s="2">
        <v>8.01</v>
      </c>
      <c r="D10" s="2">
        <v>7.1</v>
      </c>
      <c r="E10" s="2">
        <v>6.96</v>
      </c>
      <c r="F10" s="2">
        <v>7</v>
      </c>
      <c r="G10" s="2">
        <v>6.91</v>
      </c>
      <c r="H10" s="2">
        <v>6.91</v>
      </c>
      <c r="I10" s="2">
        <v>6.9</v>
      </c>
      <c r="J10" s="2">
        <v>6.71</v>
      </c>
      <c r="K10" s="2">
        <v>6.28</v>
      </c>
      <c r="L10" s="2">
        <v>5.72</v>
      </c>
    </row>
    <row r="11" spans="1:24" ht="13.95" customHeight="1">
      <c r="A11" s="80"/>
      <c r="B11" s="5" t="s">
        <v>237</v>
      </c>
      <c r="C11" s="2">
        <v>8</v>
      </c>
      <c r="D11" s="2">
        <v>7.1</v>
      </c>
      <c r="E11" s="2">
        <v>7.03</v>
      </c>
      <c r="F11" s="2">
        <v>7.01</v>
      </c>
      <c r="G11" s="2">
        <v>6.97</v>
      </c>
      <c r="H11" s="2">
        <v>6.95</v>
      </c>
      <c r="I11" s="2">
        <v>6.91</v>
      </c>
      <c r="J11" s="2">
        <v>6.73</v>
      </c>
      <c r="K11" s="2">
        <v>6.37</v>
      </c>
      <c r="L11" s="2">
        <v>5.87</v>
      </c>
    </row>
    <row r="12" spans="1:24" ht="13.95" customHeight="1">
      <c r="A12" s="80"/>
      <c r="B12" s="5" t="s">
        <v>238</v>
      </c>
      <c r="C12" s="2">
        <v>8</v>
      </c>
      <c r="D12" s="2">
        <v>6.85</v>
      </c>
      <c r="E12" s="2">
        <v>6.12</v>
      </c>
      <c r="F12" s="2">
        <v>5.16</v>
      </c>
      <c r="G12" s="2">
        <v>4.7699999999999996</v>
      </c>
      <c r="H12" s="2">
        <v>4.72</v>
      </c>
      <c r="I12" s="2">
        <v>4.5</v>
      </c>
      <c r="J12" s="2">
        <v>3.98</v>
      </c>
      <c r="K12" s="2">
        <v>3.27</v>
      </c>
      <c r="L12" s="2">
        <v>3.09</v>
      </c>
    </row>
    <row r="13" spans="1:24" ht="13.95" customHeight="1">
      <c r="A13" s="80"/>
      <c r="B13" s="5" t="s">
        <v>239</v>
      </c>
      <c r="C13" s="2">
        <v>8.01</v>
      </c>
      <c r="D13" s="2">
        <v>6.53</v>
      </c>
      <c r="E13" s="2">
        <v>5.63</v>
      </c>
      <c r="F13" s="2">
        <v>4.9800000000000004</v>
      </c>
      <c r="G13" s="2">
        <v>4.72</v>
      </c>
      <c r="H13" s="2">
        <v>4.63</v>
      </c>
      <c r="I13" s="2">
        <v>4.3600000000000003</v>
      </c>
      <c r="J13" s="2">
        <v>3.7</v>
      </c>
      <c r="K13" s="2">
        <v>3.18</v>
      </c>
      <c r="L13" s="2">
        <v>3.01</v>
      </c>
    </row>
    <row r="14" spans="1:24" ht="13.95" customHeight="1">
      <c r="A14" s="80"/>
      <c r="B14" s="5" t="s">
        <v>240</v>
      </c>
      <c r="C14" s="2">
        <v>8</v>
      </c>
      <c r="D14" s="2">
        <v>6.22</v>
      </c>
      <c r="E14" s="2">
        <v>5.33</v>
      </c>
      <c r="F14" s="2">
        <v>4.8499999999999996</v>
      </c>
      <c r="G14" s="2">
        <v>4.5999999999999996</v>
      </c>
      <c r="H14" s="2">
        <v>4.54</v>
      </c>
      <c r="I14" s="2">
        <v>4.3499999999999996</v>
      </c>
      <c r="J14" s="2">
        <v>3.63</v>
      </c>
      <c r="K14" s="2">
        <v>3.13</v>
      </c>
      <c r="L14" s="2">
        <v>2.99</v>
      </c>
    </row>
    <row r="15" spans="1:24" ht="13.95" customHeight="1">
      <c r="A15" s="80">
        <v>70</v>
      </c>
      <c r="B15" s="5" t="s">
        <v>241</v>
      </c>
      <c r="C15" s="2">
        <v>8.01</v>
      </c>
      <c r="D15" s="2">
        <v>7.09</v>
      </c>
      <c r="E15" s="2">
        <v>6.87</v>
      </c>
      <c r="F15" s="2">
        <v>6.5</v>
      </c>
      <c r="G15" s="2">
        <v>6.02</v>
      </c>
      <c r="H15" s="2">
        <v>5.78</v>
      </c>
      <c r="I15" s="2">
        <v>5.12</v>
      </c>
      <c r="J15" s="2">
        <v>4.04</v>
      </c>
      <c r="K15" s="2">
        <v>3.64</v>
      </c>
      <c r="L15" s="2">
        <v>3.58</v>
      </c>
    </row>
    <row r="16" spans="1:24" ht="13.95" customHeight="1">
      <c r="A16" s="80"/>
      <c r="B16" s="5" t="s">
        <v>242</v>
      </c>
      <c r="C16" s="2">
        <v>8</v>
      </c>
      <c r="D16" s="2">
        <v>7.1</v>
      </c>
      <c r="E16" s="2">
        <v>6.87</v>
      </c>
      <c r="F16" s="2">
        <v>6.51</v>
      </c>
      <c r="G16" s="2">
        <v>6.06</v>
      </c>
      <c r="H16" s="2">
        <v>5.85</v>
      </c>
      <c r="I16" s="2">
        <v>5.23</v>
      </c>
      <c r="J16" s="2">
        <v>4.07</v>
      </c>
      <c r="K16" s="2">
        <v>3.63</v>
      </c>
      <c r="L16" s="2">
        <v>3.6</v>
      </c>
    </row>
    <row r="17" spans="1:21" ht="13.95" customHeight="1">
      <c r="A17" s="80"/>
      <c r="B17" s="5" t="s">
        <v>243</v>
      </c>
      <c r="C17" s="2">
        <v>8.01</v>
      </c>
      <c r="D17" s="2">
        <v>7.08</v>
      </c>
      <c r="E17" s="2">
        <v>6.86</v>
      </c>
      <c r="F17" s="2">
        <v>6.49</v>
      </c>
      <c r="G17" s="2">
        <v>6.04</v>
      </c>
      <c r="H17" s="2">
        <v>5.86</v>
      </c>
      <c r="I17" s="2">
        <v>5.24</v>
      </c>
      <c r="J17" s="2">
        <v>4.08</v>
      </c>
      <c r="K17" s="2">
        <v>3.63</v>
      </c>
      <c r="L17" s="2">
        <v>3.57</v>
      </c>
    </row>
    <row r="18" spans="1:21" ht="13.95" customHeight="1">
      <c r="A18" s="80"/>
      <c r="B18" s="5" t="s">
        <v>244</v>
      </c>
      <c r="C18" s="2">
        <v>8</v>
      </c>
      <c r="D18" s="2">
        <v>6.16</v>
      </c>
      <c r="E18" s="2">
        <v>5.18</v>
      </c>
      <c r="F18" s="2">
        <v>3.45</v>
      </c>
      <c r="G18" s="2">
        <v>3.06</v>
      </c>
      <c r="H18" s="2">
        <v>3.05</v>
      </c>
      <c r="I18" s="2">
        <v>2.9</v>
      </c>
      <c r="J18" s="2">
        <v>2.8</v>
      </c>
      <c r="K18" s="2">
        <v>2.58</v>
      </c>
      <c r="L18" s="2">
        <v>2.59</v>
      </c>
    </row>
    <row r="19" spans="1:21" ht="13.95" customHeight="1">
      <c r="A19" s="80"/>
      <c r="B19" s="5" t="s">
        <v>245</v>
      </c>
      <c r="C19" s="2">
        <v>8</v>
      </c>
      <c r="D19" s="2">
        <v>6.19</v>
      </c>
      <c r="E19" s="2">
        <v>4.8</v>
      </c>
      <c r="F19" s="2">
        <v>3.48</v>
      </c>
      <c r="G19" s="2">
        <v>3.02</v>
      </c>
      <c r="H19" s="2">
        <v>3.04</v>
      </c>
      <c r="I19" s="2">
        <v>2.89</v>
      </c>
      <c r="J19" s="2">
        <v>2.82</v>
      </c>
      <c r="K19" s="2">
        <v>2.5499999999999998</v>
      </c>
      <c r="L19" s="2">
        <v>2.59</v>
      </c>
    </row>
    <row r="20" spans="1:21" ht="13.95" customHeight="1">
      <c r="A20" s="80"/>
      <c r="B20" s="5" t="s">
        <v>246</v>
      </c>
      <c r="C20" s="2">
        <v>8.01</v>
      </c>
      <c r="D20" s="2">
        <v>6.03</v>
      </c>
      <c r="E20" s="2">
        <v>4.7</v>
      </c>
      <c r="F20" s="2">
        <v>3.41</v>
      </c>
      <c r="G20" s="2">
        <v>2.97</v>
      </c>
      <c r="H20" s="2">
        <v>3.02</v>
      </c>
      <c r="I20" s="2">
        <v>2.89</v>
      </c>
      <c r="J20" s="2">
        <v>2.78</v>
      </c>
      <c r="K20" s="2">
        <v>2.57</v>
      </c>
      <c r="L20" s="2">
        <v>2.54</v>
      </c>
    </row>
    <row r="21" spans="1:21">
      <c r="A21" s="80"/>
      <c r="B21" s="1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21">
      <c r="A22" s="80"/>
      <c r="B22" s="1"/>
      <c r="C22" s="2"/>
      <c r="D22" s="2"/>
      <c r="E22" s="2"/>
      <c r="F22" s="2"/>
      <c r="G22" s="2"/>
      <c r="H22" s="2"/>
      <c r="I22" s="2"/>
      <c r="J22" s="2"/>
      <c r="K22" s="2"/>
      <c r="L22" s="2"/>
    </row>
    <row r="24" spans="1:21" ht="21">
      <c r="A24" s="19" t="s">
        <v>386</v>
      </c>
      <c r="B24" s="19"/>
      <c r="C24" s="19"/>
      <c r="D24" s="19"/>
      <c r="E24" s="19"/>
      <c r="F24" s="19"/>
      <c r="G24" s="19"/>
      <c r="H24" s="19"/>
    </row>
    <row r="25" spans="1:21">
      <c r="A25" s="1" t="s">
        <v>0</v>
      </c>
      <c r="B25" s="1" t="s">
        <v>1</v>
      </c>
      <c r="C25" t="s">
        <v>248</v>
      </c>
      <c r="D25" t="s">
        <v>250</v>
      </c>
      <c r="E25" t="s">
        <v>253</v>
      </c>
      <c r="F25" t="s">
        <v>254</v>
      </c>
      <c r="G25" t="s">
        <v>255</v>
      </c>
      <c r="H25" t="s">
        <v>256</v>
      </c>
      <c r="K25" t="s">
        <v>407</v>
      </c>
      <c r="L25" t="s">
        <v>15</v>
      </c>
      <c r="M25" s="69" t="s">
        <v>3</v>
      </c>
    </row>
    <row r="26" spans="1:21">
      <c r="A26" s="80">
        <v>35</v>
      </c>
      <c r="B26" s="20" t="s">
        <v>229</v>
      </c>
      <c r="C26">
        <v>3.9899999999999998E-2</v>
      </c>
      <c r="D26">
        <v>2327</v>
      </c>
      <c r="E26">
        <v>3385</v>
      </c>
      <c r="F26">
        <v>3325</v>
      </c>
      <c r="G26">
        <v>3305</v>
      </c>
      <c r="H26">
        <v>3710</v>
      </c>
      <c r="J26" s="79" t="s">
        <v>321</v>
      </c>
      <c r="K26" t="s">
        <v>4</v>
      </c>
      <c r="L26">
        <f>AVERAGE(H26:H28)/1000</f>
        <v>3.74</v>
      </c>
      <c r="M26">
        <f>_xlfn.STDEV.S(H26:H28)/1000</f>
        <v>8.411301920630361E-2</v>
      </c>
      <c r="Q26" s="3"/>
    </row>
    <row r="27" spans="1:21">
      <c r="A27" s="80"/>
      <c r="B27" s="20" t="s">
        <v>231</v>
      </c>
      <c r="C27">
        <v>3.9899999999999998E-2</v>
      </c>
      <c r="D27">
        <v>2335</v>
      </c>
      <c r="E27">
        <v>3275</v>
      </c>
      <c r="F27">
        <v>3250</v>
      </c>
      <c r="G27">
        <v>3625</v>
      </c>
      <c r="H27">
        <v>3835</v>
      </c>
      <c r="J27" s="79"/>
      <c r="K27" t="s">
        <v>7</v>
      </c>
      <c r="L27">
        <f>AVERAGE(H29:H31)/1000</f>
        <v>3.8683333333333336</v>
      </c>
      <c r="M27">
        <f>_xlfn.STDEV.S(H29:H31)/1000</f>
        <v>5.0083264004389068E-2</v>
      </c>
      <c r="O27" s="68"/>
      <c r="P27" s="68"/>
      <c r="Q27" s="3"/>
      <c r="R27" s="3"/>
      <c r="S27" s="3"/>
      <c r="T27" s="3"/>
      <c r="U27" s="3"/>
    </row>
    <row r="28" spans="1:21">
      <c r="A28" s="80"/>
      <c r="B28" s="20" t="s">
        <v>232</v>
      </c>
      <c r="C28">
        <v>3.9899999999999998E-2</v>
      </c>
      <c r="D28">
        <v>2445</v>
      </c>
      <c r="E28">
        <v>3615</v>
      </c>
      <c r="F28">
        <v>3540</v>
      </c>
      <c r="G28">
        <v>3500</v>
      </c>
      <c r="H28">
        <v>3675</v>
      </c>
      <c r="J28" s="79"/>
      <c r="K28" t="s">
        <v>5</v>
      </c>
      <c r="L28">
        <f>AVERAGE(H32:H34)/1000</f>
        <v>8.0183333333333326</v>
      </c>
      <c r="M28">
        <f>_xlfn.STDEV.S(H32:H34)/1000</f>
        <v>0.20336748347101444</v>
      </c>
      <c r="O28" s="68"/>
      <c r="P28" s="68"/>
      <c r="Q28" s="3"/>
      <c r="R28" s="3"/>
      <c r="S28" s="3"/>
      <c r="T28" s="3"/>
      <c r="U28" s="3"/>
    </row>
    <row r="29" spans="1:21">
      <c r="A29" s="80"/>
      <c r="B29" s="5" t="s">
        <v>233</v>
      </c>
      <c r="C29">
        <v>7.4900000000000008E-2</v>
      </c>
      <c r="D29">
        <v>3950</v>
      </c>
      <c r="E29">
        <v>3995</v>
      </c>
      <c r="F29">
        <v>3825</v>
      </c>
      <c r="G29">
        <v>3805</v>
      </c>
      <c r="H29">
        <v>3820</v>
      </c>
      <c r="J29" s="79"/>
      <c r="K29" t="s">
        <v>8</v>
      </c>
      <c r="L29">
        <f>AVERAGE(H35:H37)/1000</f>
        <v>7.8583333333333334</v>
      </c>
      <c r="M29">
        <f>_xlfn.STDEV.S(H35:H37)/1000</f>
        <v>0.15567059238447489</v>
      </c>
      <c r="O29" s="68"/>
      <c r="P29" s="68"/>
      <c r="Q29" s="3"/>
      <c r="R29" s="3"/>
      <c r="S29" s="3"/>
      <c r="T29" s="3"/>
      <c r="U29" s="3"/>
    </row>
    <row r="30" spans="1:21">
      <c r="A30" s="80"/>
      <c r="B30" s="5" t="s">
        <v>234</v>
      </c>
      <c r="C30">
        <v>7.4900000000000008E-2</v>
      </c>
      <c r="D30">
        <v>4030</v>
      </c>
      <c r="E30">
        <v>4005</v>
      </c>
      <c r="F30">
        <v>3960</v>
      </c>
      <c r="G30">
        <v>3885</v>
      </c>
      <c r="H30">
        <v>3865</v>
      </c>
      <c r="J30" s="79"/>
      <c r="K30" t="s">
        <v>6</v>
      </c>
      <c r="L30">
        <f>AVERAGE(H38:H40)/1000</f>
        <v>42.078333333333333</v>
      </c>
      <c r="M30">
        <f>_xlfn.STDEV.S(H38:H40)/1000</f>
        <v>2.0207259421636897E-2</v>
      </c>
      <c r="O30" s="68"/>
      <c r="P30" s="68"/>
      <c r="Q30" s="3"/>
      <c r="R30" s="3"/>
      <c r="S30" s="3"/>
      <c r="T30" s="3"/>
      <c r="U30" s="3"/>
    </row>
    <row r="31" spans="1:21">
      <c r="A31" s="80"/>
      <c r="B31" s="5" t="s">
        <v>235</v>
      </c>
      <c r="C31">
        <v>7.4900000000000008E-2</v>
      </c>
      <c r="D31">
        <v>4030</v>
      </c>
      <c r="E31">
        <v>4000</v>
      </c>
      <c r="F31">
        <v>3950</v>
      </c>
      <c r="G31">
        <v>3420</v>
      </c>
      <c r="H31">
        <v>3920</v>
      </c>
      <c r="J31" s="79"/>
      <c r="K31" t="s">
        <v>9</v>
      </c>
      <c r="L31">
        <f>AVERAGE(H41:H43)/1000</f>
        <v>49.688333333333333</v>
      </c>
      <c r="M31">
        <f>_xlfn.STDEV.S(H41:H43)/1000</f>
        <v>0.79764235928975924</v>
      </c>
      <c r="O31" s="68"/>
      <c r="P31" s="68"/>
      <c r="Q31" s="3"/>
      <c r="T31" s="3"/>
      <c r="U31" s="3"/>
    </row>
    <row r="32" spans="1:21">
      <c r="A32" s="80">
        <v>55</v>
      </c>
      <c r="B32" s="5" t="s">
        <v>230</v>
      </c>
      <c r="C32">
        <v>3.9899999999999998E-2</v>
      </c>
      <c r="D32">
        <v>4620</v>
      </c>
      <c r="E32">
        <v>5075</v>
      </c>
      <c r="F32">
        <v>5545</v>
      </c>
      <c r="G32">
        <v>6640</v>
      </c>
      <c r="H32">
        <v>7790</v>
      </c>
    </row>
    <row r="33" spans="1:8">
      <c r="A33" s="80"/>
      <c r="B33" s="5" t="s">
        <v>236</v>
      </c>
      <c r="C33">
        <v>3.9899999999999998E-2</v>
      </c>
      <c r="D33">
        <v>4570</v>
      </c>
      <c r="E33">
        <v>5080</v>
      </c>
      <c r="F33">
        <v>5675</v>
      </c>
      <c r="G33">
        <v>7050</v>
      </c>
      <c r="H33">
        <v>8180</v>
      </c>
    </row>
    <row r="34" spans="1:8">
      <c r="A34" s="80"/>
      <c r="B34" s="5" t="s">
        <v>237</v>
      </c>
      <c r="C34">
        <v>3.9899999999999998E-2</v>
      </c>
      <c r="D34">
        <v>4625</v>
      </c>
      <c r="E34">
        <v>5085</v>
      </c>
      <c r="F34">
        <v>5745</v>
      </c>
      <c r="G34">
        <v>6895</v>
      </c>
      <c r="H34">
        <v>8085</v>
      </c>
    </row>
    <row r="35" spans="1:8">
      <c r="A35" s="80"/>
      <c r="B35" s="5" t="s">
        <v>238</v>
      </c>
      <c r="C35">
        <v>7.4900000000000008E-2</v>
      </c>
      <c r="D35">
        <v>4500</v>
      </c>
      <c r="E35">
        <v>4855</v>
      </c>
      <c r="F35">
        <v>5290</v>
      </c>
      <c r="G35">
        <v>6340</v>
      </c>
      <c r="H35">
        <v>7875</v>
      </c>
    </row>
    <row r="36" spans="1:8">
      <c r="A36" s="80"/>
      <c r="B36" s="5" t="s">
        <v>239</v>
      </c>
      <c r="C36">
        <v>7.4900000000000008E-2</v>
      </c>
      <c r="D36">
        <v>4560</v>
      </c>
      <c r="E36">
        <v>4820</v>
      </c>
      <c r="F36">
        <v>5315</v>
      </c>
      <c r="G36">
        <v>6150</v>
      </c>
      <c r="H36">
        <v>7695</v>
      </c>
    </row>
    <row r="37" spans="1:8">
      <c r="A37" s="80"/>
      <c r="B37" s="5" t="s">
        <v>240</v>
      </c>
      <c r="C37">
        <v>7.4900000000000008E-2</v>
      </c>
      <c r="D37">
        <v>4465</v>
      </c>
      <c r="E37">
        <v>4715</v>
      </c>
      <c r="F37">
        <v>5240</v>
      </c>
      <c r="G37">
        <v>6400</v>
      </c>
      <c r="H37">
        <v>8005</v>
      </c>
    </row>
    <row r="38" spans="1:8">
      <c r="A38" s="80">
        <v>70</v>
      </c>
      <c r="B38" s="5" t="s">
        <v>241</v>
      </c>
      <c r="C38">
        <v>3.9899999999999998E-2</v>
      </c>
      <c r="D38">
        <v>6070</v>
      </c>
      <c r="E38">
        <v>8602.5</v>
      </c>
      <c r="F38">
        <v>16160</v>
      </c>
      <c r="G38">
        <v>29735</v>
      </c>
      <c r="H38">
        <v>42090</v>
      </c>
    </row>
    <row r="39" spans="1:8">
      <c r="A39" s="80"/>
      <c r="B39" s="5" t="s">
        <v>242</v>
      </c>
      <c r="C39">
        <v>3.9899999999999998E-2</v>
      </c>
      <c r="D39">
        <v>5960</v>
      </c>
      <c r="E39">
        <v>8635</v>
      </c>
      <c r="F39">
        <v>15895</v>
      </c>
      <c r="G39">
        <v>29415</v>
      </c>
      <c r="H39">
        <v>42055</v>
      </c>
    </row>
    <row r="40" spans="1:8">
      <c r="A40" s="80"/>
      <c r="B40" s="5" t="s">
        <v>243</v>
      </c>
      <c r="C40">
        <v>3.9899999999999998E-2</v>
      </c>
      <c r="D40">
        <v>6000</v>
      </c>
      <c r="E40">
        <v>8570</v>
      </c>
      <c r="F40">
        <v>15940</v>
      </c>
      <c r="G40">
        <v>29025</v>
      </c>
      <c r="H40">
        <v>42090</v>
      </c>
    </row>
    <row r="41" spans="1:8">
      <c r="A41" s="80"/>
      <c r="B41" s="5" t="s">
        <v>244</v>
      </c>
      <c r="C41">
        <v>7.4900000000000008E-2</v>
      </c>
      <c r="D41">
        <v>5050</v>
      </c>
      <c r="E41">
        <v>9867.5</v>
      </c>
      <c r="F41">
        <v>22455</v>
      </c>
      <c r="G41">
        <v>37190</v>
      </c>
      <c r="H41">
        <v>48985</v>
      </c>
    </row>
    <row r="42" spans="1:8">
      <c r="A42" s="80"/>
      <c r="B42" s="5" t="s">
        <v>245</v>
      </c>
      <c r="C42">
        <v>7.4900000000000008E-2</v>
      </c>
      <c r="D42">
        <v>5050</v>
      </c>
      <c r="E42">
        <v>10132.5</v>
      </c>
      <c r="F42">
        <v>23250</v>
      </c>
      <c r="G42">
        <v>37765</v>
      </c>
      <c r="H42">
        <v>49525</v>
      </c>
    </row>
    <row r="43" spans="1:8">
      <c r="A43" s="80"/>
      <c r="B43" s="5" t="s">
        <v>246</v>
      </c>
      <c r="C43">
        <v>7.4900000000000008E-2</v>
      </c>
      <c r="D43">
        <v>5000</v>
      </c>
      <c r="E43">
        <v>9805</v>
      </c>
      <c r="F43">
        <v>22775</v>
      </c>
      <c r="G43">
        <v>34970</v>
      </c>
      <c r="H43">
        <v>50555</v>
      </c>
    </row>
    <row r="46" spans="1:8">
      <c r="A46" s="69" t="s">
        <v>412</v>
      </c>
      <c r="B46" s="69" t="s">
        <v>12</v>
      </c>
      <c r="C46" s="69" t="s">
        <v>13</v>
      </c>
      <c r="D46" s="69" t="s">
        <v>14</v>
      </c>
      <c r="E46" s="69" t="s">
        <v>15</v>
      </c>
      <c r="F46" s="69" t="s">
        <v>3</v>
      </c>
    </row>
    <row r="47" spans="1:8">
      <c r="A47" s="69">
        <v>1</v>
      </c>
      <c r="B47" s="69">
        <v>1.8E-3</v>
      </c>
      <c r="C47" s="69">
        <v>6231</v>
      </c>
      <c r="D47" s="25">
        <f>C47*0.5/1000/1000/B47</f>
        <v>1.7308333333333332</v>
      </c>
      <c r="E47" s="25"/>
      <c r="F47" s="69"/>
    </row>
    <row r="48" spans="1:8">
      <c r="A48" s="69">
        <v>2</v>
      </c>
      <c r="B48" s="69">
        <v>2.0999999999999999E-3</v>
      </c>
      <c r="C48" s="69">
        <v>7072</v>
      </c>
      <c r="D48" s="25">
        <f>C48*0.5/1000/1000/B48</f>
        <v>1.6838095238095239</v>
      </c>
      <c r="E48" s="43">
        <f>(D47+D48)/2</f>
        <v>1.7073214285714284</v>
      </c>
      <c r="F48" s="69">
        <f>_xlfn.STDEV.S(D47:D48)</f>
        <v>3.325085459151015E-2</v>
      </c>
    </row>
    <row r="53" spans="7:8">
      <c r="G53" s="68"/>
      <c r="H53" s="68"/>
    </row>
  </sheetData>
  <mergeCells count="8">
    <mergeCell ref="J26:J31"/>
    <mergeCell ref="A32:A37"/>
    <mergeCell ref="A38:A43"/>
    <mergeCell ref="A3:A8"/>
    <mergeCell ref="A9:A14"/>
    <mergeCell ref="A15:A20"/>
    <mergeCell ref="A21:A22"/>
    <mergeCell ref="A26:A31"/>
  </mergeCells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129"/>
  <sheetViews>
    <sheetView topLeftCell="A56" zoomScale="85" zoomScaleNormal="85" workbookViewId="0">
      <selection activeCell="M117" sqref="M117"/>
    </sheetView>
  </sheetViews>
  <sheetFormatPr defaultRowHeight="14.4"/>
  <cols>
    <col min="1" max="1" width="16.88671875" customWidth="1"/>
    <col min="2" max="2" width="13.77734375" customWidth="1"/>
    <col min="3" max="3" width="11.6640625" customWidth="1"/>
    <col min="4" max="4" width="13.21875" customWidth="1"/>
    <col min="5" max="5" width="9.44140625" bestFit="1" customWidth="1"/>
    <col min="6" max="7" width="10.44140625" bestFit="1" customWidth="1"/>
    <col min="8" max="8" width="9.44140625" bestFit="1" customWidth="1"/>
    <col min="9" max="9" width="11.44140625" customWidth="1"/>
    <col min="10" max="10" width="10.44140625" bestFit="1" customWidth="1"/>
  </cols>
  <sheetData>
    <row r="1" spans="1:20" s="26" customFormat="1"/>
    <row r="2" spans="1:20" ht="18">
      <c r="A2" s="36" t="s">
        <v>17</v>
      </c>
      <c r="B2" t="s">
        <v>18</v>
      </c>
      <c r="C2" t="s">
        <v>19</v>
      </c>
      <c r="D2" t="s">
        <v>20</v>
      </c>
      <c r="E2" t="s">
        <v>21</v>
      </c>
      <c r="F2" t="s">
        <v>22</v>
      </c>
      <c r="H2" t="s">
        <v>15</v>
      </c>
      <c r="O2" s="26" t="s">
        <v>3</v>
      </c>
    </row>
    <row r="3" spans="1:20">
      <c r="A3" s="26" t="s">
        <v>357</v>
      </c>
      <c r="B3">
        <v>1.51</v>
      </c>
      <c r="C3">
        <v>1.361</v>
      </c>
      <c r="D3">
        <v>1.3240000000000001</v>
      </c>
      <c r="E3">
        <v>1.306</v>
      </c>
      <c r="F3">
        <v>1.2969999999999999</v>
      </c>
      <c r="H3" t="s">
        <v>17</v>
      </c>
      <c r="I3" s="32" t="s">
        <v>18</v>
      </c>
      <c r="J3" s="32" t="s">
        <v>19</v>
      </c>
      <c r="K3" s="32" t="s">
        <v>20</v>
      </c>
      <c r="L3" s="32" t="s">
        <v>21</v>
      </c>
      <c r="M3" s="32" t="s">
        <v>22</v>
      </c>
      <c r="O3" s="26" t="s">
        <v>17</v>
      </c>
      <c r="P3" s="32" t="s">
        <v>18</v>
      </c>
      <c r="Q3" s="32" t="s">
        <v>19</v>
      </c>
      <c r="R3" s="32" t="s">
        <v>20</v>
      </c>
      <c r="S3" s="32" t="s">
        <v>21</v>
      </c>
      <c r="T3" s="32" t="s">
        <v>22</v>
      </c>
    </row>
    <row r="4" spans="1:20">
      <c r="A4" s="26" t="s">
        <v>358</v>
      </c>
      <c r="B4">
        <v>1.49</v>
      </c>
      <c r="C4">
        <v>1.329</v>
      </c>
      <c r="D4">
        <v>1.4910000000000001</v>
      </c>
      <c r="E4">
        <v>1.43</v>
      </c>
      <c r="F4">
        <v>1.4219999999999999</v>
      </c>
      <c r="H4" t="s">
        <v>40</v>
      </c>
      <c r="I4">
        <f>(B3+B4+B5)/3</f>
        <v>1.4993333333333334</v>
      </c>
      <c r="J4" s="26">
        <f t="shared" ref="J4:M4" si="0">(C3+C4+C5)/3</f>
        <v>1.343</v>
      </c>
      <c r="K4" s="26">
        <f t="shared" si="0"/>
        <v>1.377</v>
      </c>
      <c r="L4" s="26">
        <f t="shared" si="0"/>
        <v>1.3416666666666666</v>
      </c>
      <c r="M4" s="26">
        <f t="shared" si="0"/>
        <v>1.335</v>
      </c>
      <c r="O4" t="s">
        <v>23</v>
      </c>
      <c r="P4">
        <f>_xlfn.STDEV.S(B3:B5)</f>
        <v>1.0066445913694343E-2</v>
      </c>
      <c r="Q4" s="26">
        <f t="shared" ref="Q4:T4" si="1">_xlfn.STDEV.S(C3:C5)</f>
        <v>1.6370705543744916E-2</v>
      </c>
      <c r="R4" s="26">
        <f t="shared" si="1"/>
        <v>9.8807894421447953E-2</v>
      </c>
      <c r="S4" s="26">
        <f t="shared" si="1"/>
        <v>7.6969691004533269E-2</v>
      </c>
      <c r="T4" s="26">
        <f t="shared" si="1"/>
        <v>7.5544688761024062E-2</v>
      </c>
    </row>
    <row r="5" spans="1:20">
      <c r="A5" s="26" t="s">
        <v>359</v>
      </c>
      <c r="B5">
        <v>1.498</v>
      </c>
      <c r="C5">
        <v>1.339</v>
      </c>
      <c r="D5">
        <v>1.3160000000000001</v>
      </c>
      <c r="E5">
        <v>1.2889999999999999</v>
      </c>
      <c r="F5">
        <v>1.286</v>
      </c>
      <c r="H5" t="s">
        <v>48</v>
      </c>
      <c r="I5">
        <f>(B6+B7+B8)/3</f>
        <v>1.5133333333333334</v>
      </c>
      <c r="J5" s="26">
        <f t="shared" ref="J5:M5" si="2">(C6+C7+C8)/3</f>
        <v>1.3513333333333335</v>
      </c>
      <c r="K5" s="26">
        <f t="shared" si="2"/>
        <v>1.3246666666666667</v>
      </c>
      <c r="L5" s="26">
        <f t="shared" si="2"/>
        <v>1.3013333333333332</v>
      </c>
      <c r="M5" s="26">
        <f t="shared" si="2"/>
        <v>1.2966666666666669</v>
      </c>
      <c r="O5" t="s">
        <v>16</v>
      </c>
      <c r="P5">
        <f>_xlfn.STDEV.S(B6:B8)</f>
        <v>1.5275252316518995E-3</v>
      </c>
      <c r="Q5" s="26">
        <f t="shared" ref="Q5:T5" si="3">_xlfn.STDEV.S(C6:C8)</f>
        <v>3.0550504633038958E-3</v>
      </c>
      <c r="R5" s="26">
        <f t="shared" si="3"/>
        <v>3.0550504633038958E-3</v>
      </c>
      <c r="S5" s="26">
        <f t="shared" si="3"/>
        <v>3.0550504633038958E-3</v>
      </c>
      <c r="T5" s="26">
        <f t="shared" si="3"/>
        <v>3.0550504633038962E-3</v>
      </c>
    </row>
    <row r="6" spans="1:20">
      <c r="A6" s="26" t="s">
        <v>360</v>
      </c>
      <c r="B6">
        <v>1.512</v>
      </c>
      <c r="C6">
        <v>1.3480000000000001</v>
      </c>
      <c r="D6">
        <v>1.3220000000000001</v>
      </c>
      <c r="E6">
        <v>1.298</v>
      </c>
      <c r="F6">
        <v>1.294</v>
      </c>
      <c r="H6" t="s">
        <v>49</v>
      </c>
      <c r="I6">
        <f>(B9+B10+B11)/3</f>
        <v>1.4903333333333333</v>
      </c>
      <c r="J6" s="26">
        <f t="shared" ref="J6:M6" si="4">(C9+C10+C11)/3</f>
        <v>1.7073333333333334</v>
      </c>
      <c r="K6" s="26">
        <f t="shared" si="4"/>
        <v>1.5233333333333334</v>
      </c>
      <c r="L6" s="26">
        <f t="shared" si="4"/>
        <v>1.4963333333333335</v>
      </c>
      <c r="M6" s="26">
        <f t="shared" si="4"/>
        <v>1.4876666666666667</v>
      </c>
      <c r="O6" t="s">
        <v>24</v>
      </c>
      <c r="P6">
        <f>_xlfn.STDEV.S(B9:B11)</f>
        <v>8.3266639978645373E-3</v>
      </c>
      <c r="Q6" s="26">
        <f t="shared" ref="Q6:T6" si="5">_xlfn.STDEV.S(C9:C11)</f>
        <v>7.8995780478031422E-2</v>
      </c>
      <c r="R6" s="26">
        <f t="shared" si="5"/>
        <v>6.9009661159386435E-2</v>
      </c>
      <c r="S6" s="26">
        <f t="shared" si="5"/>
        <v>6.9038636525740701E-2</v>
      </c>
      <c r="T6" s="26">
        <f t="shared" si="5"/>
        <v>6.9572504147352179E-2</v>
      </c>
    </row>
    <row r="7" spans="1:20">
      <c r="A7" s="26" t="s">
        <v>361</v>
      </c>
      <c r="B7">
        <v>1.5129999999999999</v>
      </c>
      <c r="C7">
        <v>1.3540000000000001</v>
      </c>
      <c r="D7">
        <v>1.3280000000000001</v>
      </c>
      <c r="E7">
        <v>1.302</v>
      </c>
      <c r="F7">
        <v>1.3</v>
      </c>
      <c r="H7" t="s">
        <v>50</v>
      </c>
      <c r="I7">
        <f>(B12+B13+B14)/3</f>
        <v>1.4733333333333334</v>
      </c>
      <c r="J7" s="26">
        <f t="shared" ref="J7:M7" si="6">(C12+C13+C14)/3</f>
        <v>1.3399999999999999</v>
      </c>
      <c r="K7" s="26">
        <f t="shared" si="6"/>
        <v>1.3146666666666667</v>
      </c>
      <c r="L7" s="26">
        <f t="shared" si="6"/>
        <v>1.2943333333333331</v>
      </c>
      <c r="M7" s="26">
        <f t="shared" si="6"/>
        <v>1.2913333333333332</v>
      </c>
      <c r="O7" t="s">
        <v>25</v>
      </c>
      <c r="P7">
        <f>_xlfn.STDEV.S(B12:B14)</f>
        <v>8.6216781042517763E-3</v>
      </c>
      <c r="Q7" s="26">
        <f t="shared" ref="Q7:T7" si="7">_xlfn.STDEV.S(C12:C14)</f>
        <v>3.0000000000000027E-3</v>
      </c>
      <c r="R7" s="26">
        <f t="shared" si="7"/>
        <v>4.0414518843273749E-3</v>
      </c>
      <c r="S7" s="26">
        <f t="shared" si="7"/>
        <v>4.1633319989322695E-3</v>
      </c>
      <c r="T7" s="26">
        <f t="shared" si="7"/>
        <v>3.2145502536642984E-3</v>
      </c>
    </row>
    <row r="8" spans="1:20">
      <c r="A8" s="26" t="s">
        <v>362</v>
      </c>
      <c r="B8">
        <v>1.5149999999999999</v>
      </c>
      <c r="C8">
        <v>1.3520000000000001</v>
      </c>
      <c r="D8">
        <v>1.3240000000000001</v>
      </c>
      <c r="E8">
        <v>1.304</v>
      </c>
      <c r="F8">
        <v>1.296</v>
      </c>
      <c r="H8" t="s">
        <v>51</v>
      </c>
      <c r="I8">
        <f>(B15+B16+B17)/3</f>
        <v>1.484</v>
      </c>
      <c r="J8" s="26">
        <f t="shared" ref="J8:M8" si="8">(C15+C16+C17)/3</f>
        <v>1.47</v>
      </c>
      <c r="K8" s="26">
        <f t="shared" si="8"/>
        <v>1.4376666666666666</v>
      </c>
      <c r="L8" s="26">
        <f t="shared" si="8"/>
        <v>1.4136666666666666</v>
      </c>
      <c r="M8" s="26">
        <f t="shared" si="8"/>
        <v>1.4093333333333333</v>
      </c>
      <c r="O8" t="s">
        <v>26</v>
      </c>
      <c r="P8">
        <f>_xlfn.STDEV.S(B15:B17)</f>
        <v>4.3588989435406518E-3</v>
      </c>
      <c r="Q8" s="26">
        <f t="shared" ref="Q8:T8" si="9">_xlfn.STDEV.S(C15:C17)</f>
        <v>6.2449979983983861E-3</v>
      </c>
      <c r="R8" s="26">
        <f t="shared" si="9"/>
        <v>7.9096986878978731E-2</v>
      </c>
      <c r="S8" s="26">
        <f t="shared" si="9"/>
        <v>7.8360279053442186E-2</v>
      </c>
      <c r="T8" s="26">
        <f t="shared" si="9"/>
        <v>7.4325859116012499E-2</v>
      </c>
    </row>
    <row r="9" spans="1:20">
      <c r="A9" s="26" t="s">
        <v>363</v>
      </c>
      <c r="B9">
        <v>1.4810000000000001</v>
      </c>
      <c r="C9">
        <v>1.6479999999999999</v>
      </c>
      <c r="D9">
        <v>1.482</v>
      </c>
      <c r="E9">
        <v>1.454</v>
      </c>
      <c r="F9">
        <v>1.4470000000000001</v>
      </c>
    </row>
    <row r="10" spans="1:20">
      <c r="A10" s="26" t="s">
        <v>364</v>
      </c>
      <c r="B10">
        <v>1.4930000000000001</v>
      </c>
      <c r="C10">
        <v>1.677</v>
      </c>
      <c r="D10">
        <v>1.4850000000000001</v>
      </c>
      <c r="E10">
        <v>1.4590000000000001</v>
      </c>
      <c r="F10">
        <v>1.448</v>
      </c>
    </row>
    <row r="11" spans="1:20">
      <c r="A11" s="26" t="s">
        <v>365</v>
      </c>
      <c r="B11">
        <v>1.4970000000000001</v>
      </c>
      <c r="C11">
        <v>1.7969999999999999</v>
      </c>
      <c r="D11">
        <v>1.603</v>
      </c>
      <c r="E11">
        <v>1.5760000000000001</v>
      </c>
      <c r="F11">
        <v>1.5680000000000001</v>
      </c>
    </row>
    <row r="12" spans="1:20">
      <c r="A12" s="26" t="s">
        <v>366</v>
      </c>
      <c r="B12">
        <v>1.464</v>
      </c>
      <c r="C12">
        <v>1.337</v>
      </c>
      <c r="D12">
        <v>1.3140000000000001</v>
      </c>
      <c r="E12">
        <v>1.2929999999999999</v>
      </c>
      <c r="F12">
        <v>1.2889999999999999</v>
      </c>
    </row>
    <row r="13" spans="1:20">
      <c r="A13" s="26" t="s">
        <v>367</v>
      </c>
      <c r="B13">
        <v>1.4810000000000001</v>
      </c>
      <c r="C13">
        <v>1.343</v>
      </c>
      <c r="D13">
        <v>1.319</v>
      </c>
      <c r="E13">
        <v>1.2989999999999999</v>
      </c>
      <c r="F13">
        <v>1.2949999999999999</v>
      </c>
    </row>
    <row r="14" spans="1:20">
      <c r="A14" s="26" t="s">
        <v>368</v>
      </c>
      <c r="B14">
        <v>1.4750000000000001</v>
      </c>
      <c r="C14">
        <v>1.34</v>
      </c>
      <c r="D14">
        <v>1.3109999999999999</v>
      </c>
      <c r="E14">
        <v>1.2909999999999999</v>
      </c>
      <c r="F14">
        <v>1.29</v>
      </c>
    </row>
    <row r="15" spans="1:20">
      <c r="A15" s="26" t="s">
        <v>369</v>
      </c>
      <c r="B15">
        <v>1.486</v>
      </c>
      <c r="C15">
        <v>1.472</v>
      </c>
      <c r="D15">
        <v>1.3919999999999999</v>
      </c>
      <c r="E15">
        <v>1.373</v>
      </c>
      <c r="F15">
        <v>1.371</v>
      </c>
    </row>
    <row r="16" spans="1:20">
      <c r="A16" s="26" t="s">
        <v>370</v>
      </c>
      <c r="B16">
        <v>1.4870000000000001</v>
      </c>
      <c r="C16">
        <v>1.4750000000000001</v>
      </c>
      <c r="D16">
        <v>1.5289999999999999</v>
      </c>
      <c r="E16">
        <v>1.504</v>
      </c>
      <c r="F16">
        <v>1.4950000000000001</v>
      </c>
    </row>
    <row r="17" spans="1:20">
      <c r="A17" s="26" t="s">
        <v>371</v>
      </c>
      <c r="B17">
        <v>1.4790000000000001</v>
      </c>
      <c r="C17">
        <v>1.4630000000000001</v>
      </c>
      <c r="D17">
        <v>1.3919999999999999</v>
      </c>
      <c r="E17">
        <v>1.3640000000000001</v>
      </c>
      <c r="F17">
        <v>1.3620000000000001</v>
      </c>
    </row>
    <row r="21" spans="1:20" ht="18">
      <c r="A21" s="36" t="s">
        <v>10</v>
      </c>
      <c r="B21" t="s">
        <v>18</v>
      </c>
      <c r="C21" t="s">
        <v>19</v>
      </c>
      <c r="D21" t="s">
        <v>20</v>
      </c>
      <c r="E21" t="s">
        <v>21</v>
      </c>
      <c r="F21" t="s">
        <v>22</v>
      </c>
      <c r="H21" s="26" t="s">
        <v>15</v>
      </c>
      <c r="O21" s="26" t="s">
        <v>3</v>
      </c>
    </row>
    <row r="22" spans="1:20">
      <c r="A22" s="26" t="s">
        <v>357</v>
      </c>
      <c r="B22">
        <v>6.96</v>
      </c>
      <c r="C22">
        <v>6.86</v>
      </c>
      <c r="D22">
        <v>6.85</v>
      </c>
      <c r="E22">
        <v>6.88</v>
      </c>
      <c r="F22">
        <v>6.94</v>
      </c>
      <c r="H22" t="s">
        <v>10</v>
      </c>
      <c r="I22" s="32" t="s">
        <v>18</v>
      </c>
      <c r="J22" s="32" t="s">
        <v>19</v>
      </c>
      <c r="K22" s="32" t="s">
        <v>20</v>
      </c>
      <c r="L22" s="32" t="s">
        <v>21</v>
      </c>
      <c r="M22" s="32" t="s">
        <v>22</v>
      </c>
      <c r="O22" s="26" t="s">
        <v>10</v>
      </c>
      <c r="P22" s="32" t="s">
        <v>18</v>
      </c>
      <c r="Q22" s="32" t="s">
        <v>19</v>
      </c>
      <c r="R22" s="32" t="s">
        <v>20</v>
      </c>
      <c r="S22" s="32" t="s">
        <v>21</v>
      </c>
      <c r="T22" s="32" t="s">
        <v>22</v>
      </c>
    </row>
    <row r="23" spans="1:20">
      <c r="A23" s="26" t="s">
        <v>358</v>
      </c>
      <c r="B23">
        <v>6.94</v>
      </c>
      <c r="C23">
        <v>6.84</v>
      </c>
      <c r="D23">
        <v>6.8</v>
      </c>
      <c r="E23">
        <v>6.8</v>
      </c>
      <c r="F23">
        <v>6.81</v>
      </c>
      <c r="H23" t="s">
        <v>40</v>
      </c>
      <c r="I23" s="26">
        <f>(B22+B23+B24)/3</f>
        <v>6.95</v>
      </c>
      <c r="J23" s="26">
        <f t="shared" ref="J23" si="10">(C22+C23+C24)/3</f>
        <v>6.8433333333333337</v>
      </c>
      <c r="K23" s="26">
        <f t="shared" ref="K23" si="11">(D22+D23+D24)/3</f>
        <v>6.833333333333333</v>
      </c>
      <c r="L23" s="26">
        <f t="shared" ref="L23" si="12">(E22+E23+E24)/3</f>
        <v>6.8500000000000005</v>
      </c>
      <c r="M23" s="26">
        <f t="shared" ref="M23" si="13">(F22+F23+F24)/3</f>
        <v>6.8933333333333335</v>
      </c>
      <c r="O23" t="s">
        <v>23</v>
      </c>
      <c r="P23" s="26">
        <f>_xlfn.STDEV.S(B22:B24)</f>
        <v>9.9999999999997868E-3</v>
      </c>
      <c r="Q23" s="26">
        <f t="shared" ref="Q23" si="14">_xlfn.STDEV.S(C22:C24)</f>
        <v>1.5275252316519626E-2</v>
      </c>
      <c r="R23" s="26">
        <f t="shared" ref="R23" si="15">_xlfn.STDEV.S(D22:D24)</f>
        <v>2.8867513459481187E-2</v>
      </c>
      <c r="S23" s="26">
        <f t="shared" ref="S23" si="16">_xlfn.STDEV.S(E22:E24)</f>
        <v>4.3588989435406823E-2</v>
      </c>
      <c r="T23" s="26">
        <f t="shared" ref="T23" si="17">_xlfn.STDEV.S(F22:F24)</f>
        <v>7.234178138070263E-2</v>
      </c>
    </row>
    <row r="24" spans="1:20">
      <c r="A24" s="26" t="s">
        <v>359</v>
      </c>
      <c r="B24">
        <v>6.95</v>
      </c>
      <c r="C24">
        <v>6.83</v>
      </c>
      <c r="D24">
        <v>6.85</v>
      </c>
      <c r="E24">
        <v>6.87</v>
      </c>
      <c r="F24">
        <v>6.93</v>
      </c>
      <c r="H24" t="s">
        <v>48</v>
      </c>
      <c r="I24" s="26">
        <f>(B25+B26+B27)/3</f>
        <v>6.9933333333333332</v>
      </c>
      <c r="J24" s="26">
        <f t="shared" ref="J24" si="18">(C25+C26+C27)/3</f>
        <v>6.836666666666666</v>
      </c>
      <c r="K24" s="26">
        <f t="shared" ref="K24" si="19">(D25+D26+D27)/3</f>
        <v>6.8233333333333333</v>
      </c>
      <c r="L24" s="26">
        <f t="shared" ref="L24" si="20">(E25+E26+E27)/3</f>
        <v>6.8433333333333337</v>
      </c>
      <c r="M24" s="26">
        <f t="shared" ref="M24" si="21">(F25+F26+F27)/3</f>
        <v>6.8599999999999994</v>
      </c>
      <c r="O24" t="s">
        <v>16</v>
      </c>
      <c r="P24" s="26">
        <f>_xlfn.STDEV.S(B25:B27)</f>
        <v>3.7859388972001529E-2</v>
      </c>
      <c r="Q24" s="26">
        <f t="shared" ref="Q24" si="22">_xlfn.STDEV.S(C25:C27)</f>
        <v>2.0816659994661379E-2</v>
      </c>
      <c r="R24" s="26">
        <f t="shared" ref="R24" si="23">_xlfn.STDEV.S(D25:D27)</f>
        <v>2.5166114784235707E-2</v>
      </c>
      <c r="S24" s="26">
        <f t="shared" ref="S24" si="24">_xlfn.STDEV.S(E25:E27)</f>
        <v>5.7735026918961348E-3</v>
      </c>
      <c r="T24" s="26">
        <f t="shared" ref="T24" si="25">_xlfn.STDEV.S(F25:F27)</f>
        <v>1.7320508075688915E-2</v>
      </c>
    </row>
    <row r="25" spans="1:20">
      <c r="A25" s="26" t="s">
        <v>360</v>
      </c>
      <c r="B25">
        <v>6.95</v>
      </c>
      <c r="C25">
        <v>6.82</v>
      </c>
      <c r="D25">
        <v>6.85</v>
      </c>
      <c r="E25">
        <v>6.85</v>
      </c>
      <c r="F25">
        <v>6.88</v>
      </c>
      <c r="H25" t="s">
        <v>49</v>
      </c>
      <c r="I25" s="26">
        <f>(B28+B29+B30)/3</f>
        <v>6.94</v>
      </c>
      <c r="J25" s="26">
        <f t="shared" ref="J25" si="26">(C28+C29+C30)/3</f>
        <v>6.38</v>
      </c>
      <c r="K25" s="26">
        <f t="shared" ref="K25" si="27">(D28+D29+D30)/3</f>
        <v>6.3900000000000006</v>
      </c>
      <c r="L25" s="26">
        <f t="shared" ref="L25" si="28">(E28+E29+E30)/3</f>
        <v>6.4466666666666663</v>
      </c>
      <c r="M25" s="26">
        <f t="shared" ref="M25" si="29">(F28+F29+F30)/3</f>
        <v>6.4933333333333332</v>
      </c>
      <c r="O25" t="s">
        <v>24</v>
      </c>
      <c r="P25" s="26">
        <f>_xlfn.STDEV.S(B28:B30)</f>
        <v>1.0000000000000231E-2</v>
      </c>
      <c r="Q25" s="26">
        <f t="shared" ref="Q25" si="30">_xlfn.STDEV.S(C28:C30)</f>
        <v>2.6457513110646182E-2</v>
      </c>
      <c r="R25" s="26">
        <f t="shared" ref="R25" si="31">_xlfn.STDEV.S(D28:D30)</f>
        <v>2.0000000000000018E-2</v>
      </c>
      <c r="S25" s="26">
        <f t="shared" ref="S25" si="32">_xlfn.STDEV.S(E28:E30)</f>
        <v>1.5275252316519626E-2</v>
      </c>
      <c r="T25" s="26">
        <f t="shared" ref="T25" si="33">_xlfn.STDEV.S(F28:F30)</f>
        <v>2.0816659994661382E-2</v>
      </c>
    </row>
    <row r="26" spans="1:20">
      <c r="A26" s="26" t="s">
        <v>361</v>
      </c>
      <c r="B26">
        <v>7.01</v>
      </c>
      <c r="C26">
        <v>6.86</v>
      </c>
      <c r="D26">
        <v>6.82</v>
      </c>
      <c r="E26">
        <v>6.84</v>
      </c>
      <c r="F26">
        <v>6.85</v>
      </c>
      <c r="H26" t="s">
        <v>50</v>
      </c>
      <c r="I26" s="26">
        <f>(B31+B32+B33)/3</f>
        <v>6.919999999999999</v>
      </c>
      <c r="J26" s="26">
        <f t="shared" ref="J26" si="34">(C31+C32+C33)/3</f>
        <v>6.8066666666666658</v>
      </c>
      <c r="K26" s="26">
        <f t="shared" ref="K26" si="35">(D31+D32+D33)/3</f>
        <v>6.7433333333333332</v>
      </c>
      <c r="L26" s="26">
        <f t="shared" ref="L26" si="36">(E31+E32+E33)/3</f>
        <v>6.7733333333333334</v>
      </c>
      <c r="M26" s="26">
        <f t="shared" ref="M26" si="37">(F31+F32+F33)/3</f>
        <v>6.7899999999999991</v>
      </c>
      <c r="O26" t="s">
        <v>25</v>
      </c>
      <c r="P26" s="26">
        <f>_xlfn.STDEV.S(B31:B33)</f>
        <v>4.0000000000000036E-2</v>
      </c>
      <c r="Q26" s="26">
        <f t="shared" ref="Q26" si="38">_xlfn.STDEV.S(C31:C33)</f>
        <v>5.7735026918961348E-3</v>
      </c>
      <c r="R26" s="26">
        <f t="shared" ref="R26" si="39">_xlfn.STDEV.S(D31:D33)</f>
        <v>1.5275252316519142E-2</v>
      </c>
      <c r="S26" s="26">
        <f t="shared" ref="S26" si="40">_xlfn.STDEV.S(E31:E33)</f>
        <v>5.7735026918966474E-3</v>
      </c>
      <c r="T26" s="26">
        <f t="shared" ref="T26" si="41">_xlfn.STDEV.S(F31:F33)</f>
        <v>3.0000000000000249E-2</v>
      </c>
    </row>
    <row r="27" spans="1:20">
      <c r="A27" s="26" t="s">
        <v>362</v>
      </c>
      <c r="B27">
        <v>7.02</v>
      </c>
      <c r="C27">
        <v>6.83</v>
      </c>
      <c r="D27">
        <v>6.8</v>
      </c>
      <c r="E27">
        <v>6.84</v>
      </c>
      <c r="F27">
        <v>6.85</v>
      </c>
      <c r="H27" t="s">
        <v>51</v>
      </c>
      <c r="I27" s="26">
        <f>(B34+B35+B36)/3</f>
        <v>6.913333333333334</v>
      </c>
      <c r="J27" s="26">
        <f t="shared" ref="J27" si="42">(C34+C35+C36)/3</f>
        <v>6.56</v>
      </c>
      <c r="K27" s="26">
        <f t="shared" ref="K27" si="43">(D34+D35+D36)/3</f>
        <v>6.5566666666666675</v>
      </c>
      <c r="L27" s="26">
        <f t="shared" ref="L27" si="44">(E34+E35+E36)/3</f>
        <v>6.6033333333333326</v>
      </c>
      <c r="M27" s="26">
        <f t="shared" ref="M27" si="45">(F34+F35+F36)/3</f>
        <v>6.62</v>
      </c>
      <c r="O27" t="s">
        <v>26</v>
      </c>
      <c r="P27" s="26">
        <f>_xlfn.STDEV.S(B34:B36)</f>
        <v>1.154700538379227E-2</v>
      </c>
      <c r="Q27" s="26">
        <f t="shared" ref="Q27" si="46">_xlfn.STDEV.S(C34:C36)</f>
        <v>2.6457513110645845E-2</v>
      </c>
      <c r="R27" s="26">
        <f t="shared" ref="R27" si="47">_xlfn.STDEV.S(D34:D36)</f>
        <v>2.0816659994661382E-2</v>
      </c>
      <c r="S27" s="26">
        <f t="shared" ref="S27" si="48">_xlfn.STDEV.S(E34:E36)</f>
        <v>2.0816659994661382E-2</v>
      </c>
      <c r="T27" s="26">
        <f t="shared" ref="T27" si="49">_xlfn.STDEV.S(F34:F36)</f>
        <v>5.291502622129169E-2</v>
      </c>
    </row>
    <row r="28" spans="1:20">
      <c r="A28" s="26" t="s">
        <v>363</v>
      </c>
      <c r="B28">
        <v>6.95</v>
      </c>
      <c r="C28">
        <v>6.4</v>
      </c>
      <c r="D28">
        <v>6.41</v>
      </c>
      <c r="E28">
        <v>6.45</v>
      </c>
      <c r="F28">
        <v>6.51</v>
      </c>
    </row>
    <row r="29" spans="1:20">
      <c r="A29" s="26" t="s">
        <v>364</v>
      </c>
      <c r="B29">
        <v>6.94</v>
      </c>
      <c r="C29">
        <v>6.39</v>
      </c>
      <c r="D29">
        <v>6.39</v>
      </c>
      <c r="E29">
        <v>6.46</v>
      </c>
      <c r="F29">
        <v>6.5</v>
      </c>
    </row>
    <row r="30" spans="1:20">
      <c r="A30" s="26" t="s">
        <v>365</v>
      </c>
      <c r="B30">
        <v>6.93</v>
      </c>
      <c r="C30">
        <v>6.35</v>
      </c>
      <c r="D30">
        <v>6.37</v>
      </c>
      <c r="E30">
        <v>6.43</v>
      </c>
      <c r="F30">
        <v>6.47</v>
      </c>
    </row>
    <row r="31" spans="1:20">
      <c r="A31" s="26" t="s">
        <v>366</v>
      </c>
      <c r="B31">
        <v>6.96</v>
      </c>
      <c r="C31">
        <v>6.81</v>
      </c>
      <c r="D31">
        <v>6.76</v>
      </c>
      <c r="E31">
        <v>6.78</v>
      </c>
      <c r="F31">
        <v>6.82</v>
      </c>
    </row>
    <row r="32" spans="1:20">
      <c r="A32" s="26" t="s">
        <v>367</v>
      </c>
      <c r="B32">
        <v>6.92</v>
      </c>
      <c r="C32">
        <v>6.81</v>
      </c>
      <c r="D32">
        <v>6.74</v>
      </c>
      <c r="E32">
        <v>6.77</v>
      </c>
      <c r="F32">
        <v>6.79</v>
      </c>
    </row>
    <row r="33" spans="1:33">
      <c r="A33" s="26" t="s">
        <v>368</v>
      </c>
      <c r="B33">
        <v>6.88</v>
      </c>
      <c r="C33">
        <v>6.8</v>
      </c>
      <c r="D33">
        <v>6.73</v>
      </c>
      <c r="E33">
        <v>6.77</v>
      </c>
      <c r="F33">
        <v>6.76</v>
      </c>
    </row>
    <row r="34" spans="1:33">
      <c r="A34" s="26" t="s">
        <v>369</v>
      </c>
      <c r="B34">
        <v>6.9</v>
      </c>
      <c r="C34">
        <v>6.54</v>
      </c>
      <c r="D34">
        <v>6.54</v>
      </c>
      <c r="E34">
        <v>6.58</v>
      </c>
      <c r="F34">
        <v>6.6</v>
      </c>
    </row>
    <row r="35" spans="1:33">
      <c r="A35" s="26" t="s">
        <v>370</v>
      </c>
      <c r="B35">
        <v>6.92</v>
      </c>
      <c r="C35">
        <v>6.59</v>
      </c>
      <c r="D35">
        <v>6.58</v>
      </c>
      <c r="E35">
        <v>6.62</v>
      </c>
      <c r="F35">
        <v>6.68</v>
      </c>
    </row>
    <row r="36" spans="1:33">
      <c r="A36" s="26" t="s">
        <v>371</v>
      </c>
      <c r="B36">
        <v>6.92</v>
      </c>
      <c r="C36">
        <v>6.55</v>
      </c>
      <c r="D36">
        <v>6.55</v>
      </c>
      <c r="E36">
        <v>6.61</v>
      </c>
      <c r="F36">
        <v>6.58</v>
      </c>
    </row>
    <row r="39" spans="1:33" s="37" customFormat="1" ht="25.8">
      <c r="A39" s="37" t="s">
        <v>372</v>
      </c>
    </row>
    <row r="40" spans="1:33" ht="18">
      <c r="A40" s="36" t="s">
        <v>28</v>
      </c>
      <c r="B40" s="32" t="s">
        <v>18</v>
      </c>
      <c r="C40" s="32" t="s">
        <v>19</v>
      </c>
      <c r="D40" s="32" t="s">
        <v>20</v>
      </c>
      <c r="E40" s="32" t="s">
        <v>21</v>
      </c>
      <c r="F40" s="32" t="s">
        <v>22</v>
      </c>
      <c r="H40" t="s">
        <v>15</v>
      </c>
      <c r="O40" t="s">
        <v>3</v>
      </c>
    </row>
    <row r="41" spans="1:33">
      <c r="A41" s="26" t="s">
        <v>357</v>
      </c>
      <c r="B41" s="33">
        <v>0.23628681004157365</v>
      </c>
      <c r="C41" s="33">
        <v>0.14005686297532602</v>
      </c>
      <c r="D41" s="33">
        <v>0.24699482119970045</v>
      </c>
      <c r="E41" s="30">
        <v>0.16916979673152066</v>
      </c>
      <c r="F41" s="34">
        <v>0.13955424639947445</v>
      </c>
      <c r="H41" t="s">
        <v>28</v>
      </c>
      <c r="I41" s="32" t="s">
        <v>18</v>
      </c>
      <c r="J41" s="32" t="s">
        <v>19</v>
      </c>
      <c r="K41" s="32" t="s">
        <v>20</v>
      </c>
      <c r="L41" s="32" t="s">
        <v>21</v>
      </c>
      <c r="M41" s="32" t="s">
        <v>22</v>
      </c>
      <c r="O41" t="s">
        <v>28</v>
      </c>
      <c r="P41" s="32" t="s">
        <v>18</v>
      </c>
      <c r="Q41" s="32" t="s">
        <v>19</v>
      </c>
      <c r="R41" s="32" t="s">
        <v>20</v>
      </c>
      <c r="S41" s="32" t="s">
        <v>21</v>
      </c>
      <c r="T41" s="32" t="s">
        <v>22</v>
      </c>
      <c r="Z41" s="8"/>
      <c r="AA41" s="8"/>
      <c r="AB41" s="8"/>
      <c r="AC41" s="8"/>
      <c r="AD41" s="8"/>
      <c r="AE41" s="8"/>
      <c r="AF41" s="8"/>
      <c r="AG41" s="8"/>
    </row>
    <row r="42" spans="1:33">
      <c r="A42" s="26" t="s">
        <v>358</v>
      </c>
      <c r="B42" s="33">
        <v>0.17252845923385479</v>
      </c>
      <c r="C42" s="33">
        <v>0.14167703842863624</v>
      </c>
      <c r="D42" s="33">
        <v>0.73693946768183605</v>
      </c>
      <c r="E42" s="30">
        <v>0.18603259693508656</v>
      </c>
      <c r="F42" s="34">
        <v>0.17125605227062102</v>
      </c>
      <c r="H42" t="s">
        <v>40</v>
      </c>
      <c r="I42" s="26">
        <f>(B41+B42+B43)/3</f>
        <v>0.19549874162684841</v>
      </c>
      <c r="J42" s="26">
        <f t="shared" ref="J42" si="50">(C41+C42+C43)/3</f>
        <v>0.171381708796708</v>
      </c>
      <c r="K42" s="26">
        <f t="shared" ref="K42" si="51">(D41+D42+D43)/3</f>
        <v>0.37487065471216557</v>
      </c>
      <c r="L42" s="26">
        <f t="shared" ref="L42" si="52">(E41+E42+E43)/3</f>
        <v>0.17545789880778409</v>
      </c>
      <c r="M42" s="26">
        <f t="shared" ref="M42" si="53">(F41+F42+F43)/3</f>
        <v>0.14616248438455934</v>
      </c>
      <c r="O42" t="s">
        <v>40</v>
      </c>
      <c r="P42" s="26">
        <f>_xlfn.STDEV.S(B41:B43)</f>
        <v>3.5417325540858996E-2</v>
      </c>
      <c r="Q42" s="26">
        <f t="shared" ref="Q42" si="54">_xlfn.STDEV.S(C41:C43)</f>
        <v>5.2859319205452955E-2</v>
      </c>
      <c r="R42" s="26">
        <f t="shared" ref="R42" si="55">_xlfn.STDEV.S(D41:D43)</f>
        <v>0.31803490826387032</v>
      </c>
      <c r="S42" s="26">
        <f t="shared" ref="S42" si="56">_xlfn.STDEV.S(E41:E43)</f>
        <v>9.2124745294048446E-3</v>
      </c>
      <c r="T42" s="26">
        <f t="shared" ref="T42" si="57">_xlfn.STDEV.S(F41:F43)</f>
        <v>2.2528463996329719E-2</v>
      </c>
      <c r="Z42" s="8"/>
      <c r="AA42" s="8"/>
      <c r="AB42" s="8"/>
      <c r="AC42" s="8"/>
      <c r="AD42" s="8"/>
      <c r="AE42" s="8"/>
      <c r="AF42" s="8"/>
      <c r="AG42" s="8"/>
    </row>
    <row r="43" spans="1:33">
      <c r="A43" s="26" t="s">
        <v>359</v>
      </c>
      <c r="B43" s="33">
        <v>0.17768095560511674</v>
      </c>
      <c r="C43" s="33">
        <v>0.23241122498616171</v>
      </c>
      <c r="D43" s="33">
        <v>0.14067767525496</v>
      </c>
      <c r="E43" s="30">
        <v>0.17117130275674508</v>
      </c>
      <c r="F43" s="34">
        <v>0.12767715448358252</v>
      </c>
      <c r="H43" t="s">
        <v>48</v>
      </c>
      <c r="I43" s="26">
        <f>(B44+B45+B46)/3</f>
        <v>0.1729011376930043</v>
      </c>
      <c r="J43" s="26">
        <f t="shared" ref="J43" si="58">(C44+C45+C46)/3</f>
        <v>0.13130180988644183</v>
      </c>
      <c r="K43" s="26">
        <f t="shared" ref="K43" si="59">(D44+D45+D46)/3</f>
        <v>0.14703179935493033</v>
      </c>
      <c r="L43" s="26">
        <f t="shared" ref="L43" si="60">(E44+E45+E46)/3</f>
        <v>0.18861843525626509</v>
      </c>
      <c r="M43" s="26">
        <f t="shared" ref="M43" si="61">(F44+F45+F46)/3</f>
        <v>0.17369270366101039</v>
      </c>
      <c r="O43" t="s">
        <v>48</v>
      </c>
      <c r="P43" s="26">
        <f>_xlfn.STDEV.S(B44:B46)</f>
        <v>3.5345592281818598E-2</v>
      </c>
      <c r="Q43" s="26">
        <f t="shared" ref="Q43" si="62">_xlfn.STDEV.S(C44:C46)</f>
        <v>1.9868709138113616E-2</v>
      </c>
      <c r="R43" s="26">
        <f t="shared" ref="R43" si="63">_xlfn.STDEV.S(D44:D46)</f>
        <v>3.6467681121687849E-2</v>
      </c>
      <c r="S43" s="26">
        <f t="shared" ref="S43" si="64">_xlfn.STDEV.S(E44:E46)</f>
        <v>4.4499417104154393E-2</v>
      </c>
      <c r="T43" s="26">
        <f t="shared" ref="T43" si="65">_xlfn.STDEV.S(F44:F46)</f>
        <v>1.7414693010646753E-2</v>
      </c>
      <c r="Z43" s="8"/>
      <c r="AA43" s="8"/>
      <c r="AB43" s="8"/>
      <c r="AC43" s="8"/>
      <c r="AD43" s="8"/>
      <c r="AE43" s="8"/>
      <c r="AF43" s="8"/>
      <c r="AG43" s="8"/>
    </row>
    <row r="44" spans="1:33">
      <c r="A44" s="26" t="s">
        <v>360</v>
      </c>
      <c r="B44" s="33">
        <v>0.1321101802979755</v>
      </c>
      <c r="C44" s="33">
        <v>0.11369139674924947</v>
      </c>
      <c r="D44" s="33">
        <v>0.1859272282817224</v>
      </c>
      <c r="E44" s="30">
        <v>0.23989191511049457</v>
      </c>
      <c r="F44" s="34">
        <v>0.19369689367188336</v>
      </c>
      <c r="H44" t="s">
        <v>49</v>
      </c>
      <c r="I44" s="26">
        <f>(B47+B48+B49)/3</f>
        <v>0.18064114342621784</v>
      </c>
      <c r="J44" s="26">
        <f t="shared" ref="J44" si="66">(C47+C48+C49)/3</f>
        <v>0.15955784423905936</v>
      </c>
      <c r="K44" s="26">
        <f t="shared" ref="K44" si="67">(D47+D48+D49)/3</f>
        <v>0.16607077326920286</v>
      </c>
      <c r="L44" s="26">
        <f t="shared" ref="L44" si="68">(E47+E48+E49)/3</f>
        <v>0.17626387438841118</v>
      </c>
      <c r="M44" s="26">
        <f t="shared" ref="M44" si="69">(F47+F48+F49)/3</f>
        <v>0.17588371919488743</v>
      </c>
      <c r="O44" t="s">
        <v>49</v>
      </c>
      <c r="P44" s="26">
        <f>_xlfn.STDEV.S(B47:B49)</f>
        <v>1.5701785768222537E-2</v>
      </c>
      <c r="Q44" s="26">
        <f t="shared" ref="Q44" si="70">_xlfn.STDEV.S(C47:C49)</f>
        <v>2.7179966623891032E-2</v>
      </c>
      <c r="R44" s="26">
        <f t="shared" ref="R44" si="71">_xlfn.STDEV.S(D47:D49)</f>
        <v>2.8632536876809212E-2</v>
      </c>
      <c r="S44" s="26">
        <f t="shared" ref="S44" si="72">_xlfn.STDEV.S(E47:E49)</f>
        <v>2.7465657569783728E-2</v>
      </c>
      <c r="T44" s="26">
        <f t="shared" ref="T44" si="73">_xlfn.STDEV.S(F47:F49)</f>
        <v>1.8449547125262505E-2</v>
      </c>
      <c r="Z44" s="8"/>
      <c r="AA44" s="8"/>
      <c r="AB44" s="8"/>
      <c r="AC44" s="8"/>
      <c r="AD44" s="8"/>
      <c r="AE44" s="8"/>
      <c r="AF44" s="8"/>
      <c r="AG44" s="8"/>
    </row>
    <row r="45" spans="1:33">
      <c r="A45" s="26" t="s">
        <v>361</v>
      </c>
      <c r="B45" s="33">
        <v>0.19447315361911216</v>
      </c>
      <c r="C45" s="33">
        <v>0.12737239378029772</v>
      </c>
      <c r="D45" s="33">
        <v>0.14155730831505964</v>
      </c>
      <c r="E45" s="30">
        <v>0.16589216270363727</v>
      </c>
      <c r="F45" s="34">
        <v>0.16191696292946733</v>
      </c>
      <c r="H45" t="s">
        <v>50</v>
      </c>
      <c r="I45" s="26">
        <f>(B50+B51+B52)/3</f>
        <v>0.20856343280427461</v>
      </c>
      <c r="J45" s="26">
        <f t="shared" ref="J45" si="74">(C50+C51+C52)/3</f>
        <v>0.15148676831552529</v>
      </c>
      <c r="K45" s="26">
        <f t="shared" ref="K45" si="75">(D50+D51+D52)/3</f>
        <v>0.18685073331489455</v>
      </c>
      <c r="L45" s="26">
        <f t="shared" ref="L45" si="76">(E50+E51+E52)/3</f>
        <v>0.16279214181296578</v>
      </c>
      <c r="M45" s="26">
        <f t="shared" ref="M45" si="77">(F50+F51+F52)/3</f>
        <v>0.17486246524703777</v>
      </c>
      <c r="O45" t="s">
        <v>50</v>
      </c>
      <c r="P45" s="26">
        <f>_xlfn.STDEV.S(B50:B52)</f>
        <v>3.6476664121761204E-2</v>
      </c>
      <c r="Q45" s="26">
        <f t="shared" ref="Q45" si="78">_xlfn.STDEV.S(C50:C52)</f>
        <v>6.2684565427481012E-3</v>
      </c>
      <c r="R45" s="26">
        <f t="shared" ref="R45" si="79">_xlfn.STDEV.S(D50:D52)</f>
        <v>6.0954371699505116E-3</v>
      </c>
      <c r="S45" s="26">
        <f t="shared" ref="S45" si="80">_xlfn.STDEV.S(E50:E52)</f>
        <v>3.1865505378371422E-3</v>
      </c>
      <c r="T45" s="26">
        <f t="shared" ref="T45" si="81">_xlfn.STDEV.S(F50:F52)</f>
        <v>1.6197717657928826E-2</v>
      </c>
      <c r="Z45" s="8"/>
      <c r="AA45" s="8"/>
      <c r="AB45" s="8"/>
      <c r="AC45" s="8"/>
      <c r="AD45" s="8"/>
      <c r="AE45" s="8"/>
      <c r="AF45" s="8"/>
      <c r="AG45" s="8"/>
    </row>
    <row r="46" spans="1:33">
      <c r="A46" s="26" t="s">
        <v>362</v>
      </c>
      <c r="B46" s="33">
        <v>0.19212007916192522</v>
      </c>
      <c r="C46" s="33">
        <v>0.15284163912977827</v>
      </c>
      <c r="D46" s="33">
        <v>0.11361086146800897</v>
      </c>
      <c r="E46" s="30">
        <v>0.16007122795466344</v>
      </c>
      <c r="F46" s="34">
        <v>0.16546425438168044</v>
      </c>
      <c r="H46" t="s">
        <v>51</v>
      </c>
      <c r="I46" s="26">
        <f>(B53+B54+B55)/3</f>
        <v>0.1821473191543018</v>
      </c>
      <c r="J46" s="26">
        <f t="shared" ref="J46" si="82">(C53+C54+C55)/3</f>
        <v>0.16741594958932313</v>
      </c>
      <c r="K46" s="26">
        <f t="shared" ref="K46" si="83">(D53+D54+D55)/3</f>
        <v>0.18547095976177083</v>
      </c>
      <c r="L46" s="26">
        <f t="shared" ref="L46" si="84">(E53+E54+E55)/3</f>
        <v>0.16409289684725567</v>
      </c>
      <c r="M46" s="26">
        <f t="shared" ref="M46" si="85">(F53+F54+F55)/3</f>
        <v>0.17735471902328517</v>
      </c>
      <c r="O46" t="s">
        <v>51</v>
      </c>
      <c r="P46" s="26">
        <f>_xlfn.STDEV.S(B53:B55)</f>
        <v>1.9174989826574142E-2</v>
      </c>
      <c r="Q46" s="26">
        <f t="shared" ref="Q46" si="86">_xlfn.STDEV.S(C53:C55)</f>
        <v>1.4639577695581283E-2</v>
      </c>
      <c r="R46" s="26">
        <f t="shared" ref="R46" si="87">_xlfn.STDEV.S(D53:D55)</f>
        <v>2.9541355303192064E-2</v>
      </c>
      <c r="S46" s="26">
        <f t="shared" ref="S46" si="88">_xlfn.STDEV.S(E53:E55)</f>
        <v>1.5198983401313402E-2</v>
      </c>
      <c r="T46" s="26">
        <f t="shared" ref="T46" si="89">_xlfn.STDEV.S(F53:F55)</f>
        <v>1.1294186089598266E-2</v>
      </c>
      <c r="Z46" s="8"/>
      <c r="AA46" s="8"/>
      <c r="AB46" s="8"/>
      <c r="AC46" s="8"/>
      <c r="AD46" s="8"/>
      <c r="AE46" s="8"/>
      <c r="AF46" s="8"/>
      <c r="AG46" s="8"/>
    </row>
    <row r="47" spans="1:33">
      <c r="A47" s="26" t="s">
        <v>363</v>
      </c>
      <c r="B47" s="33">
        <v>0.16279548459142085</v>
      </c>
      <c r="C47" s="33">
        <v>0.13293943002834765</v>
      </c>
      <c r="D47" s="33">
        <v>0.15313073481152981</v>
      </c>
      <c r="E47" s="30">
        <v>0.15716523822229111</v>
      </c>
      <c r="F47" s="34">
        <v>0.15613994542157794</v>
      </c>
      <c r="H47" s="26"/>
      <c r="I47" s="26"/>
      <c r="J47" s="8"/>
      <c r="K47" s="8"/>
      <c r="L47" s="8"/>
      <c r="M47" s="31"/>
      <c r="Z47" s="8"/>
      <c r="AA47" s="8"/>
      <c r="AB47" s="8"/>
      <c r="AC47" s="8"/>
      <c r="AD47" s="8"/>
      <c r="AE47" s="8"/>
      <c r="AF47" s="8"/>
      <c r="AG47" s="8"/>
    </row>
    <row r="48" spans="1:33">
      <c r="A48" s="26" t="s">
        <v>364</v>
      </c>
      <c r="B48" s="33">
        <v>0.18678991050199895</v>
      </c>
      <c r="C48" s="33">
        <v>0.1584675512018385</v>
      </c>
      <c r="D48" s="33">
        <v>0.14619238227014711</v>
      </c>
      <c r="E48" s="30">
        <v>0.16388617903629854</v>
      </c>
      <c r="F48" s="34">
        <v>0.17882571885168308</v>
      </c>
      <c r="K48" s="3"/>
      <c r="Z48" s="8"/>
      <c r="AA48" s="8"/>
      <c r="AB48" s="8"/>
      <c r="AC48" s="8"/>
      <c r="AD48" s="8"/>
      <c r="AE48" s="8"/>
      <c r="AF48" s="8"/>
      <c r="AG48" s="8"/>
    </row>
    <row r="49" spans="1:33">
      <c r="A49" s="26" t="s">
        <v>365</v>
      </c>
      <c r="B49" s="33">
        <v>0.19233803518523374</v>
      </c>
      <c r="C49" s="33">
        <v>0.18726655148699195</v>
      </c>
      <c r="D49" s="33">
        <v>0.19888920272593164</v>
      </c>
      <c r="E49" s="30">
        <v>0.20774020590664388</v>
      </c>
      <c r="F49" s="34">
        <v>0.19268549331140128</v>
      </c>
      <c r="Z49" s="8"/>
      <c r="AA49" s="8"/>
      <c r="AB49" s="8"/>
      <c r="AC49" s="8"/>
      <c r="AD49" s="8"/>
      <c r="AE49" s="8"/>
      <c r="AF49" s="8"/>
      <c r="AG49" s="8"/>
    </row>
    <row r="50" spans="1:33">
      <c r="A50" s="26" t="s">
        <v>366</v>
      </c>
      <c r="B50" s="33">
        <v>0.18047821078396445</v>
      </c>
      <c r="C50" s="33">
        <v>0.15659660834996739</v>
      </c>
      <c r="D50" s="33">
        <v>0.18603471461575</v>
      </c>
      <c r="E50" s="30">
        <v>0.15952943325879743</v>
      </c>
      <c r="F50" s="34">
        <v>0.1591298053598712</v>
      </c>
      <c r="Z50" s="8"/>
      <c r="AA50" s="8"/>
      <c r="AB50" s="8"/>
      <c r="AC50" s="8"/>
      <c r="AD50" s="8"/>
      <c r="AE50" s="8"/>
      <c r="AF50" s="8"/>
      <c r="AG50" s="8"/>
    </row>
    <row r="51" spans="1:33">
      <c r="A51" s="26" t="s">
        <v>367</v>
      </c>
      <c r="B51" s="33">
        <v>0.19542218364880612</v>
      </c>
      <c r="C51" s="33">
        <v>0.14449217505074075</v>
      </c>
      <c r="D51" s="33">
        <v>0.19331307494844321</v>
      </c>
      <c r="E51" s="30">
        <v>0.16589664034575191</v>
      </c>
      <c r="F51" s="34">
        <v>0.19148828244627902</v>
      </c>
      <c r="Z51" s="8"/>
      <c r="AA51" s="8"/>
      <c r="AB51" s="8"/>
      <c r="AC51" s="8"/>
      <c r="AD51" s="8"/>
      <c r="AE51" s="8"/>
      <c r="AF51" s="8"/>
      <c r="AG51" s="8"/>
    </row>
    <row r="52" spans="1:33">
      <c r="A52" s="26" t="s">
        <v>368</v>
      </c>
      <c r="B52" s="33">
        <v>0.24978990398005335</v>
      </c>
      <c r="C52" s="33">
        <v>0.15337152154586778</v>
      </c>
      <c r="D52" s="33">
        <v>0.18120441038049037</v>
      </c>
      <c r="E52" s="30">
        <v>0.16295035183434803</v>
      </c>
      <c r="F52" s="34">
        <v>0.17396930793496312</v>
      </c>
      <c r="Z52" s="8"/>
      <c r="AA52" s="8"/>
      <c r="AB52" s="8"/>
      <c r="AC52" s="8"/>
      <c r="AD52" s="8"/>
      <c r="AE52" s="8"/>
      <c r="AF52" s="8"/>
      <c r="AG52" s="8"/>
    </row>
    <row r="53" spans="1:33">
      <c r="A53" s="26" t="s">
        <v>369</v>
      </c>
      <c r="B53" s="33">
        <v>0.19096304255038019</v>
      </c>
      <c r="C53" s="33">
        <v>0.18353774929969663</v>
      </c>
      <c r="D53" s="33">
        <v>0.19850312936289549</v>
      </c>
      <c r="E53" s="30">
        <v>0.14667412274779468</v>
      </c>
      <c r="F53" s="34">
        <v>0.18066270906800774</v>
      </c>
      <c r="Z53" s="8"/>
      <c r="AA53" s="8"/>
      <c r="AB53" s="8"/>
      <c r="AC53" s="8"/>
      <c r="AD53" s="8"/>
      <c r="AE53" s="8"/>
      <c r="AF53" s="8"/>
      <c r="AG53" s="8"/>
    </row>
    <row r="54" spans="1:33">
      <c r="A54" s="26" t="s">
        <v>370</v>
      </c>
      <c r="B54" s="33">
        <v>0.160149900878506</v>
      </c>
      <c r="C54" s="33">
        <v>0.15495244644983835</v>
      </c>
      <c r="D54" s="33">
        <v>0.20625530700476918</v>
      </c>
      <c r="E54" s="30">
        <v>0.17094518182995788</v>
      </c>
      <c r="F54" s="34">
        <v>0.18662553708053709</v>
      </c>
      <c r="Z54" s="8"/>
      <c r="AA54" s="8"/>
      <c r="AB54" s="8"/>
      <c r="AC54" s="8"/>
      <c r="AD54" s="8"/>
      <c r="AE54" s="8"/>
      <c r="AF54" s="8"/>
      <c r="AG54" s="8"/>
    </row>
    <row r="55" spans="1:33">
      <c r="A55" s="26" t="s">
        <v>371</v>
      </c>
      <c r="B55" s="33">
        <v>0.19532901403401909</v>
      </c>
      <c r="C55" s="33">
        <v>0.16375765301843442</v>
      </c>
      <c r="D55" s="33">
        <v>0.15165444291764785</v>
      </c>
      <c r="E55" s="30">
        <v>0.17465938596401442</v>
      </c>
      <c r="F55" s="34">
        <v>0.16477591092131072</v>
      </c>
      <c r="Z55" s="8"/>
      <c r="AA55" s="8"/>
      <c r="AB55" s="8"/>
      <c r="AC55" s="8"/>
      <c r="AD55" s="8"/>
      <c r="AE55" s="8"/>
      <c r="AF55" s="8"/>
      <c r="AG55" s="8"/>
    </row>
    <row r="56" spans="1:33" s="26" customFormat="1">
      <c r="A56" s="32"/>
      <c r="B56" s="33"/>
      <c r="C56" s="33"/>
      <c r="D56" s="33"/>
      <c r="E56" s="30"/>
      <c r="F56" s="34"/>
      <c r="N56" s="31"/>
      <c r="R56" s="8"/>
      <c r="S56" s="8"/>
      <c r="T56" s="8"/>
      <c r="U56" s="31"/>
      <c r="V56" s="31"/>
      <c r="Z56" s="8"/>
      <c r="AA56" s="8"/>
      <c r="AB56" s="8"/>
      <c r="AC56" s="8"/>
      <c r="AD56" s="8"/>
      <c r="AE56" s="8"/>
      <c r="AF56" s="8"/>
      <c r="AG56" s="8"/>
    </row>
    <row r="57" spans="1:33" s="26" customFormat="1" ht="18">
      <c r="A57" s="36" t="s">
        <v>29</v>
      </c>
      <c r="B57" s="32" t="s">
        <v>18</v>
      </c>
      <c r="C57" s="32" t="s">
        <v>19</v>
      </c>
      <c r="D57" s="32" t="s">
        <v>20</v>
      </c>
      <c r="E57" s="32" t="s">
        <v>21</v>
      </c>
      <c r="F57" s="32" t="s">
        <v>22</v>
      </c>
      <c r="H57" s="26" t="s">
        <v>15</v>
      </c>
      <c r="N57" s="31"/>
      <c r="O57" s="26" t="s">
        <v>3</v>
      </c>
      <c r="R57" s="8"/>
      <c r="S57" s="8"/>
      <c r="T57" s="8"/>
      <c r="U57" s="31"/>
      <c r="V57" s="31"/>
      <c r="Z57" s="8"/>
      <c r="AA57" s="8"/>
      <c r="AB57" s="8"/>
      <c r="AC57" s="8"/>
      <c r="AD57" s="8"/>
      <c r="AE57" s="8"/>
      <c r="AF57" s="8"/>
      <c r="AG57" s="8"/>
    </row>
    <row r="58" spans="1:33" s="26" customFormat="1">
      <c r="A58" s="26" t="s">
        <v>357</v>
      </c>
      <c r="B58" s="33">
        <v>84.834433623534181</v>
      </c>
      <c r="C58" s="33">
        <v>92.269004291774579</v>
      </c>
      <c r="D58" s="33">
        <v>92.808849633720826</v>
      </c>
      <c r="E58" s="31">
        <v>93.38541265029977</v>
      </c>
      <c r="F58" s="31">
        <v>92.803908593633267</v>
      </c>
      <c r="H58" t="s">
        <v>29</v>
      </c>
      <c r="I58" s="32" t="s">
        <v>18</v>
      </c>
      <c r="J58" s="32" t="s">
        <v>19</v>
      </c>
      <c r="K58" s="32" t="s">
        <v>20</v>
      </c>
      <c r="L58" s="32" t="s">
        <v>21</v>
      </c>
      <c r="M58" s="32" t="s">
        <v>22</v>
      </c>
      <c r="N58" s="31"/>
      <c r="O58" t="s">
        <v>29</v>
      </c>
      <c r="P58" s="32" t="s">
        <v>18</v>
      </c>
      <c r="Q58" s="32" t="s">
        <v>19</v>
      </c>
      <c r="R58" s="32" t="s">
        <v>20</v>
      </c>
      <c r="S58" s="32" t="s">
        <v>21</v>
      </c>
      <c r="T58" s="32" t="s">
        <v>22</v>
      </c>
      <c r="U58" s="31"/>
      <c r="V58" s="31"/>
      <c r="Z58" s="8"/>
      <c r="AA58" s="8"/>
      <c r="AB58" s="8"/>
      <c r="AC58" s="8"/>
      <c r="AD58" s="8"/>
      <c r="AE58" s="8"/>
      <c r="AF58" s="8"/>
      <c r="AG58" s="8"/>
    </row>
    <row r="59" spans="1:33" s="26" customFormat="1">
      <c r="A59" s="26" t="s">
        <v>358</v>
      </c>
      <c r="B59" s="33">
        <v>88.249737794689537</v>
      </c>
      <c r="C59" s="33">
        <v>91.760410084714948</v>
      </c>
      <c r="D59" s="33">
        <v>84.725996135277711</v>
      </c>
      <c r="E59" s="31">
        <v>89.611889351844553</v>
      </c>
      <c r="F59" s="31">
        <v>93.06135707296184</v>
      </c>
      <c r="H59" t="s">
        <v>40</v>
      </c>
      <c r="I59" s="26">
        <f>(B58+B59+B60)/3</f>
        <v>86.551316871705239</v>
      </c>
      <c r="J59" s="26">
        <f t="shared" ref="J59" si="90">(C58+C59+C60)/3</f>
        <v>92.293845911750964</v>
      </c>
      <c r="K59" s="26">
        <f t="shared" ref="K59" si="91">(D58+D59+D60)/3</f>
        <v>90.390364197094343</v>
      </c>
      <c r="L59" s="26">
        <f t="shared" ref="L59" si="92">(E58+E59+E60)/3</f>
        <v>91.935937599782633</v>
      </c>
      <c r="M59" s="26">
        <f t="shared" ref="M59" si="93">(F58+F59+F60)/3</f>
        <v>92.651737740242723</v>
      </c>
      <c r="N59" s="31"/>
      <c r="O59" t="s">
        <v>40</v>
      </c>
      <c r="P59" s="26">
        <f>_xlfn.STDEV.S(B58:B60)</f>
        <v>1.7077269361540999</v>
      </c>
      <c r="Q59" s="26">
        <f t="shared" ref="Q59" si="94">_xlfn.STDEV.S(C58:C60)</f>
        <v>0.54628042043044756</v>
      </c>
      <c r="R59" s="26">
        <f t="shared" ref="R59" si="95">_xlfn.STDEV.S(D58:D60)</f>
        <v>4.922900129162386</v>
      </c>
      <c r="S59" s="26">
        <f t="shared" ref="S59" si="96">_xlfn.STDEV.S(E58:E60)</f>
        <v>2.0331080220272155</v>
      </c>
      <c r="T59" s="26">
        <f t="shared" ref="T59" si="97">_xlfn.STDEV.S(F58:F60)</f>
        <v>0.5032654267719755</v>
      </c>
      <c r="U59" s="31"/>
      <c r="V59" s="31"/>
      <c r="Z59" s="8"/>
      <c r="AA59" s="8"/>
      <c r="AB59" s="8"/>
      <c r="AC59" s="8"/>
      <c r="AD59" s="8"/>
      <c r="AE59" s="8"/>
      <c r="AF59" s="8"/>
      <c r="AG59" s="8"/>
    </row>
    <row r="60" spans="1:33" s="26" customFormat="1">
      <c r="A60" s="26" t="s">
        <v>359</v>
      </c>
      <c r="B60" s="33">
        <v>86.569779196892028</v>
      </c>
      <c r="C60" s="33">
        <v>92.852123358763365</v>
      </c>
      <c r="D60" s="33">
        <v>93.636246822284505</v>
      </c>
      <c r="E60" s="31">
        <v>92.810510797203591</v>
      </c>
      <c r="F60" s="31">
        <v>92.08994755413309</v>
      </c>
      <c r="H60" t="s">
        <v>48</v>
      </c>
      <c r="I60" s="26">
        <f>(B61+B62+B63)/3</f>
        <v>82.658883495312764</v>
      </c>
      <c r="J60" s="26">
        <f t="shared" ref="J60" si="98">(C61+C62+C63)/3</f>
        <v>92.544636510858666</v>
      </c>
      <c r="K60" s="26">
        <f t="shared" ref="K60" si="99">(D61+D62+D63)/3</f>
        <v>92.095366408458673</v>
      </c>
      <c r="L60" s="26">
        <f t="shared" ref="L60" si="100">(E61+E62+E63)/3</f>
        <v>92.335250965833666</v>
      </c>
      <c r="M60" s="26">
        <f t="shared" ref="M60" si="101">(F61+F62+F63)/3</f>
        <v>91.148431116513009</v>
      </c>
      <c r="N60" s="31"/>
      <c r="O60" t="s">
        <v>48</v>
      </c>
      <c r="P60" s="26">
        <f>_xlfn.STDEV.S(B61:B63)</f>
        <v>2.102792806277328</v>
      </c>
      <c r="Q60" s="26">
        <f t="shared" ref="Q60" si="102">_xlfn.STDEV.S(C61:C63)</f>
        <v>0.37597527350694304</v>
      </c>
      <c r="R60" s="26">
        <f t="shared" ref="R60" si="103">_xlfn.STDEV.S(D61:D63)</f>
        <v>0.76687785525672847</v>
      </c>
      <c r="S60" s="26">
        <f t="shared" ref="S60" si="104">_xlfn.STDEV.S(E61:E63)</f>
        <v>0.46972190834171845</v>
      </c>
      <c r="T60" s="26">
        <f t="shared" ref="T60" si="105">_xlfn.STDEV.S(F61:F63)</f>
        <v>0.28017442242308227</v>
      </c>
      <c r="U60" s="31"/>
      <c r="V60" s="31"/>
      <c r="Z60" s="8"/>
      <c r="AA60" s="8"/>
      <c r="AB60" s="8"/>
      <c r="AC60" s="8"/>
      <c r="AD60" s="8"/>
      <c r="AE60" s="8"/>
      <c r="AF60" s="8"/>
      <c r="AG60" s="8"/>
    </row>
    <row r="61" spans="1:33" s="26" customFormat="1">
      <c r="A61" s="26" t="s">
        <v>360</v>
      </c>
      <c r="B61" s="33">
        <v>85.086443045325126</v>
      </c>
      <c r="C61" s="33">
        <v>92.158227898848537</v>
      </c>
      <c r="D61" s="33">
        <v>91.231983944593367</v>
      </c>
      <c r="E61" s="31">
        <v>92.822478468139408</v>
      </c>
      <c r="F61" s="31">
        <v>90.843263242429359</v>
      </c>
      <c r="H61" t="s">
        <v>49</v>
      </c>
      <c r="I61" s="26">
        <f>(B64+B65+B66)/3</f>
        <v>115.73224232293354</v>
      </c>
      <c r="J61" s="26">
        <f t="shared" ref="J61" si="106">(C64+C65+C66)/3</f>
        <v>74.527112053589065</v>
      </c>
      <c r="K61" s="26">
        <f t="shared" ref="K61" si="107">(D64+D65+D66)/3</f>
        <v>81.905248021640375</v>
      </c>
      <c r="L61" s="26">
        <f t="shared" ref="L61" si="108">(E64+E65+E66)/3</f>
        <v>82.777704779045152</v>
      </c>
      <c r="M61" s="26">
        <f t="shared" ref="M61" si="109">(F64+F65+F66)/3</f>
        <v>81.717434969319825</v>
      </c>
      <c r="N61" s="31"/>
      <c r="O61" t="s">
        <v>49</v>
      </c>
      <c r="P61" s="26">
        <f>_xlfn.STDEV.S(B64:B66)</f>
        <v>50.086306927852476</v>
      </c>
      <c r="Q61" s="26">
        <f t="shared" ref="Q61" si="110">_xlfn.STDEV.S(C64:C66)</f>
        <v>0.97807702957237808</v>
      </c>
      <c r="R61" s="26">
        <f t="shared" ref="R61" si="111">_xlfn.STDEV.S(D64:D66)</f>
        <v>0.3739398919428194</v>
      </c>
      <c r="S61" s="26">
        <f t="shared" ref="S61" si="112">_xlfn.STDEV.S(E64:E66)</f>
        <v>0.11679133268603663</v>
      </c>
      <c r="T61" s="26">
        <f t="shared" ref="T61" si="113">_xlfn.STDEV.S(F64:F66)</f>
        <v>0.48676260363538787</v>
      </c>
      <c r="U61" s="31"/>
      <c r="V61" s="31"/>
      <c r="Z61" s="8"/>
      <c r="AA61" s="8"/>
      <c r="AB61" s="8"/>
      <c r="AC61" s="8"/>
      <c r="AD61" s="8"/>
      <c r="AE61" s="8"/>
      <c r="AF61" s="8"/>
      <c r="AG61" s="8"/>
    </row>
    <row r="62" spans="1:33" s="26" customFormat="1">
      <c r="A62" s="26" t="s">
        <v>361</v>
      </c>
      <c r="B62" s="33">
        <v>81.489302809545109</v>
      </c>
      <c r="C62" s="33">
        <v>92.566453259812732</v>
      </c>
      <c r="D62" s="33">
        <v>92.697438641974742</v>
      </c>
      <c r="E62" s="31">
        <v>91.885249976887692</v>
      </c>
      <c r="F62" s="31">
        <v>91.394031898537634</v>
      </c>
      <c r="H62" t="s">
        <v>50</v>
      </c>
      <c r="I62" s="26">
        <f>(B67+B68+B69)/3</f>
        <v>90.3563011919356</v>
      </c>
      <c r="J62" s="26">
        <f t="shared" ref="J62" si="114">(C67+C68+C69)/3</f>
        <v>92.225970080887109</v>
      </c>
      <c r="K62" s="26">
        <f t="shared" ref="K62" si="115">(D67+D68+D69)/3</f>
        <v>91.976555851726701</v>
      </c>
      <c r="L62" s="26">
        <f t="shared" ref="L62" si="116">(E67+E68+E69)/3</f>
        <v>92.407208927583952</v>
      </c>
      <c r="M62" s="26">
        <f t="shared" ref="M62" si="117">(F67+F68+F69)/3</f>
        <v>91.846543918946495</v>
      </c>
      <c r="N62" s="31"/>
      <c r="O62" t="s">
        <v>50</v>
      </c>
      <c r="P62" s="26">
        <f>_xlfn.STDEV.S(B67:B69)</f>
        <v>2.7083124901627991</v>
      </c>
      <c r="Q62" s="26">
        <f t="shared" ref="Q62" si="118">_xlfn.STDEV.S(C67:C69)</f>
        <v>0.53357901945462116</v>
      </c>
      <c r="R62" s="26">
        <f t="shared" ref="R62" si="119">_xlfn.STDEV.S(D67:D69)</f>
        <v>0.19970221612685071</v>
      </c>
      <c r="S62" s="26">
        <f>_xlfn.STDEV.S(E67:E69)</f>
        <v>0.54282764670690375</v>
      </c>
      <c r="T62" s="26">
        <f t="shared" ref="T62" si="120">_xlfn.STDEV.S(F67:F69)</f>
        <v>0.67468033664055593</v>
      </c>
      <c r="U62" s="31"/>
      <c r="V62" s="31"/>
      <c r="Z62" s="8"/>
      <c r="AA62" s="8"/>
      <c r="AB62" s="8"/>
      <c r="AC62" s="8"/>
      <c r="AD62" s="8"/>
      <c r="AE62" s="8"/>
      <c r="AF62" s="8"/>
      <c r="AG62" s="8"/>
    </row>
    <row r="63" spans="1:33" s="26" customFormat="1">
      <c r="A63" s="26" t="s">
        <v>362</v>
      </c>
      <c r="B63" s="33">
        <v>81.400904631068059</v>
      </c>
      <c r="C63" s="33">
        <v>92.909228373914772</v>
      </c>
      <c r="D63" s="33">
        <v>92.356676638807897</v>
      </c>
      <c r="E63" s="31">
        <v>92.298024452473896</v>
      </c>
      <c r="F63" s="31">
        <v>91.207998208572079</v>
      </c>
      <c r="H63" t="s">
        <v>51</v>
      </c>
      <c r="I63" s="26">
        <f>(B70+B71+B72)/3</f>
        <v>92.73482141328877</v>
      </c>
      <c r="J63" s="26">
        <f t="shared" ref="J63" si="121">(C70+C71+C72)/3</f>
        <v>84.449753931537501</v>
      </c>
      <c r="K63" s="26">
        <f t="shared" ref="K63" si="122">(D70+D71+D72)/3</f>
        <v>87.406146833679699</v>
      </c>
      <c r="L63" s="26">
        <f t="shared" ref="L63" si="123">(E70+E71+E72)/3</f>
        <v>87.268931895797195</v>
      </c>
      <c r="M63" s="26">
        <f t="shared" ref="M63" si="124">(F70+F71+F72)/3</f>
        <v>86.291170179338209</v>
      </c>
      <c r="N63" s="31"/>
      <c r="O63" t="s">
        <v>51</v>
      </c>
      <c r="P63" s="26">
        <f>_xlfn.STDEV.S(B70:B72)</f>
        <v>4.7839151650414928</v>
      </c>
      <c r="Q63" s="26">
        <f t="shared" ref="Q63" si="125">_xlfn.STDEV.S(C70:C72)</f>
        <v>0.84334536998472642</v>
      </c>
      <c r="R63" s="26">
        <f t="shared" ref="R63" si="126">_xlfn.STDEV.S(D70:D72)</f>
        <v>0.42762169206076545</v>
      </c>
      <c r="S63" s="26">
        <f t="shared" ref="S63" si="127">_xlfn.STDEV.S(E70:E72)</f>
        <v>0.38798334496661974</v>
      </c>
      <c r="T63" s="26">
        <f t="shared" ref="T63" si="128">_xlfn.STDEV.S(F70:F72)</f>
        <v>0.49689673365095471</v>
      </c>
      <c r="U63" s="31"/>
      <c r="V63" s="31"/>
      <c r="Z63" s="8"/>
      <c r="AA63" s="8"/>
      <c r="AB63" s="8"/>
      <c r="AC63" s="8"/>
      <c r="AD63" s="8"/>
      <c r="AE63" s="8"/>
      <c r="AF63" s="8"/>
      <c r="AG63" s="8"/>
    </row>
    <row r="64" spans="1:33" s="26" customFormat="1">
      <c r="A64" s="26" t="s">
        <v>363</v>
      </c>
      <c r="B64" s="33">
        <v>88.40716743982675</v>
      </c>
      <c r="C64" s="33">
        <v>73.400367147524264</v>
      </c>
      <c r="D64" s="33">
        <v>81.959392444332124</v>
      </c>
      <c r="E64" s="31">
        <v>82.734420982417376</v>
      </c>
      <c r="F64" s="31">
        <v>82.045358955948373</v>
      </c>
      <c r="H64"/>
      <c r="I64"/>
      <c r="J64"/>
      <c r="K64"/>
      <c r="L64"/>
      <c r="M64"/>
      <c r="N64" s="31"/>
      <c r="R64" s="8"/>
      <c r="S64" s="8"/>
      <c r="T64" s="8"/>
      <c r="U64" s="31"/>
      <c r="V64" s="31"/>
      <c r="Z64" s="8"/>
      <c r="AA64" s="8"/>
      <c r="AB64" s="8"/>
      <c r="AC64" s="8"/>
      <c r="AD64" s="8"/>
      <c r="AE64" s="8"/>
      <c r="AF64" s="8"/>
      <c r="AG64" s="8"/>
    </row>
    <row r="65" spans="1:33" s="26" customFormat="1">
      <c r="A65" s="26" t="s">
        <v>364</v>
      </c>
      <c r="B65" s="33">
        <v>85.251339100606899</v>
      </c>
      <c r="C65" s="33">
        <v>75.157335933456608</v>
      </c>
      <c r="D65" s="33">
        <v>82.249164123998227</v>
      </c>
      <c r="E65" s="31">
        <v>82.688734290608295</v>
      </c>
      <c r="F65" s="31">
        <v>81.158141183022579</v>
      </c>
      <c r="N65" s="31"/>
      <c r="R65" s="8"/>
      <c r="S65" s="8"/>
      <c r="T65" s="8"/>
      <c r="U65" s="31"/>
      <c r="V65" s="31"/>
      <c r="Z65" s="8"/>
      <c r="AA65" s="8"/>
      <c r="AB65" s="8"/>
      <c r="AC65" s="8"/>
      <c r="AD65" s="8"/>
      <c r="AE65" s="8"/>
      <c r="AF65" s="8"/>
      <c r="AG65" s="8"/>
    </row>
    <row r="66" spans="1:33" s="26" customFormat="1">
      <c r="A66" s="26" t="s">
        <v>365</v>
      </c>
      <c r="B66" s="35">
        <v>173.538220428367</v>
      </c>
      <c r="C66" s="33">
        <v>75.023633079786322</v>
      </c>
      <c r="D66" s="33">
        <v>81.50718749659076</v>
      </c>
      <c r="E66" s="31">
        <v>82.909959064109771</v>
      </c>
      <c r="F66" s="31">
        <v>81.948804768988524</v>
      </c>
      <c r="N66" s="31"/>
      <c r="R66" s="8"/>
      <c r="S66" s="8"/>
      <c r="T66" s="8"/>
      <c r="U66" s="31"/>
      <c r="V66" s="31"/>
      <c r="Z66" s="8"/>
      <c r="AA66" s="8"/>
      <c r="AB66" s="8"/>
      <c r="AC66" s="8"/>
      <c r="AD66" s="8"/>
      <c r="AE66" s="8"/>
      <c r="AF66" s="8"/>
      <c r="AG66" s="8"/>
    </row>
    <row r="67" spans="1:33" s="26" customFormat="1">
      <c r="A67" s="26" t="s">
        <v>366</v>
      </c>
      <c r="B67" s="33">
        <v>90.425505931030159</v>
      </c>
      <c r="C67" s="33">
        <v>92.787852491695602</v>
      </c>
      <c r="D67" s="33">
        <v>91.779433883117818</v>
      </c>
      <c r="E67" s="31">
        <v>91.816204724459709</v>
      </c>
      <c r="F67" s="31">
        <v>92.358078935097339</v>
      </c>
      <c r="N67" s="31"/>
      <c r="R67" s="8"/>
      <c r="S67" s="8"/>
      <c r="T67" s="8"/>
      <c r="U67" s="31"/>
      <c r="V67" s="31"/>
      <c r="Z67" s="8"/>
      <c r="AA67" s="8"/>
      <c r="AB67" s="8"/>
      <c r="AC67" s="8"/>
      <c r="AD67" s="8"/>
      <c r="AE67" s="8"/>
      <c r="AF67" s="8"/>
      <c r="AG67" s="8"/>
    </row>
    <row r="68" spans="1:33" s="26" customFormat="1">
      <c r="A68" s="26" t="s">
        <v>367</v>
      </c>
      <c r="B68" s="33">
        <v>93.029348092961783</v>
      </c>
      <c r="C68" s="33">
        <v>92.163941386135363</v>
      </c>
      <c r="D68" s="33">
        <v>92.178741988599398</v>
      </c>
      <c r="E68" s="31">
        <v>92.883535192206395</v>
      </c>
      <c r="F68" s="31">
        <v>91.081912478087389</v>
      </c>
      <c r="N68" s="31"/>
      <c r="R68" s="8"/>
      <c r="S68" s="8"/>
      <c r="T68" s="8"/>
      <c r="U68" s="31"/>
      <c r="V68" s="31"/>
      <c r="Z68" s="8"/>
      <c r="AA68" s="8"/>
      <c r="AB68" s="8"/>
      <c r="AC68" s="8"/>
      <c r="AD68" s="8"/>
      <c r="AE68" s="8"/>
      <c r="AF68" s="8"/>
      <c r="AG68" s="8"/>
    </row>
    <row r="69" spans="1:33" s="26" customFormat="1">
      <c r="A69" s="26" t="s">
        <v>368</v>
      </c>
      <c r="B69" s="33">
        <v>87.614049551814873</v>
      </c>
      <c r="C69" s="33">
        <v>91.726116364830361</v>
      </c>
      <c r="D69" s="33">
        <v>91.971491683462887</v>
      </c>
      <c r="E69" s="31">
        <v>92.521886866085737</v>
      </c>
      <c r="F69" s="31">
        <v>92.099640343654769</v>
      </c>
      <c r="N69" s="31"/>
      <c r="R69" s="8"/>
      <c r="S69" s="8"/>
      <c r="T69" s="8"/>
      <c r="U69" s="31"/>
      <c r="V69" s="31"/>
      <c r="Z69" s="8"/>
      <c r="AA69" s="8"/>
      <c r="AB69" s="8"/>
      <c r="AC69" s="8"/>
      <c r="AD69" s="8"/>
      <c r="AE69" s="8"/>
      <c r="AF69" s="8"/>
      <c r="AG69" s="8"/>
    </row>
    <row r="70" spans="1:33" s="26" customFormat="1">
      <c r="A70" s="26" t="s">
        <v>369</v>
      </c>
      <c r="B70" s="33">
        <v>97.891028869860364</v>
      </c>
      <c r="C70" s="33">
        <v>84.02579853035995</v>
      </c>
      <c r="D70" s="33">
        <v>87.071039771070005</v>
      </c>
      <c r="E70" s="31">
        <v>86.901987407237613</v>
      </c>
      <c r="F70" s="31">
        <v>86.031619054110479</v>
      </c>
      <c r="N70" s="31"/>
      <c r="R70" s="8"/>
      <c r="S70" s="8"/>
      <c r="T70" s="8"/>
      <c r="U70" s="31"/>
      <c r="V70" s="31"/>
      <c r="Z70" s="8"/>
      <c r="AA70" s="8"/>
      <c r="AB70" s="8"/>
      <c r="AC70" s="8"/>
      <c r="AD70" s="8"/>
      <c r="AE70" s="8"/>
      <c r="AF70" s="8"/>
      <c r="AG70" s="8"/>
    </row>
    <row r="71" spans="1:33" s="26" customFormat="1">
      <c r="A71" s="26" t="s">
        <v>370</v>
      </c>
      <c r="B71" s="33">
        <v>91.873105696179508</v>
      </c>
      <c r="C71" s="33">
        <v>85.420960040731998</v>
      </c>
      <c r="D71" s="33">
        <v>87.887766845148761</v>
      </c>
      <c r="E71" s="31">
        <v>87.674990938221654</v>
      </c>
      <c r="F71" s="31">
        <v>86.864095010210235</v>
      </c>
      <c r="N71" s="31"/>
      <c r="R71" s="8"/>
      <c r="S71" s="8"/>
      <c r="T71" s="8"/>
      <c r="U71" s="31"/>
      <c r="V71" s="31"/>
      <c r="Z71" s="8"/>
      <c r="AA71" s="8"/>
      <c r="AB71" s="8"/>
      <c r="AC71" s="8"/>
      <c r="AD71" s="8"/>
      <c r="AE71" s="8"/>
      <c r="AF71" s="8"/>
      <c r="AG71" s="8"/>
    </row>
    <row r="72" spans="1:33" s="26" customFormat="1">
      <c r="A72" s="26" t="s">
        <v>371</v>
      </c>
      <c r="B72" s="33">
        <v>88.440329673826426</v>
      </c>
      <c r="C72" s="33">
        <v>83.902503223520583</v>
      </c>
      <c r="D72" s="33">
        <v>87.259633884820332</v>
      </c>
      <c r="E72" s="31">
        <v>87.229817341932275</v>
      </c>
      <c r="F72" s="31">
        <v>85.977796473693886</v>
      </c>
      <c r="N72" s="31"/>
      <c r="R72" s="8"/>
      <c r="S72" s="8"/>
      <c r="T72" s="8"/>
      <c r="U72" s="31"/>
      <c r="V72" s="31"/>
      <c r="Z72" s="8"/>
      <c r="AA72" s="8"/>
      <c r="AB72" s="8"/>
      <c r="AC72" s="8"/>
      <c r="AD72" s="8"/>
      <c r="AE72" s="8"/>
      <c r="AF72" s="8"/>
      <c r="AG72" s="8"/>
    </row>
    <row r="73" spans="1:33" s="26" customFormat="1">
      <c r="A73" s="32"/>
      <c r="B73" s="33"/>
      <c r="C73" s="33"/>
      <c r="D73" s="33"/>
      <c r="E73" s="31"/>
      <c r="F73" s="31"/>
      <c r="U73" s="31"/>
      <c r="V73" s="31"/>
      <c r="Z73" s="8"/>
      <c r="AA73" s="8"/>
      <c r="AB73" s="8"/>
      <c r="AC73" s="8"/>
      <c r="AD73" s="8"/>
      <c r="AE73" s="8"/>
      <c r="AF73" s="8"/>
      <c r="AG73" s="8"/>
    </row>
    <row r="74" spans="1:33" s="26" customFormat="1" ht="18">
      <c r="A74" s="36" t="s">
        <v>30</v>
      </c>
      <c r="B74" s="32" t="s">
        <v>18</v>
      </c>
      <c r="C74" s="32" t="s">
        <v>19</v>
      </c>
      <c r="D74" s="32" t="s">
        <v>20</v>
      </c>
      <c r="E74" s="32" t="s">
        <v>21</v>
      </c>
      <c r="F74" s="32" t="s">
        <v>22</v>
      </c>
      <c r="H74" s="26" t="s">
        <v>15</v>
      </c>
      <c r="N74" s="31"/>
      <c r="O74" s="26" t="s">
        <v>3</v>
      </c>
      <c r="R74" s="8"/>
      <c r="S74" s="8"/>
      <c r="T74" s="8"/>
      <c r="U74" s="31"/>
      <c r="V74" s="31"/>
      <c r="Z74" s="8"/>
      <c r="AA74" s="8"/>
      <c r="AB74" s="8"/>
      <c r="AC74" s="8"/>
      <c r="AD74" s="8"/>
      <c r="AE74" s="8"/>
      <c r="AF74" s="8"/>
      <c r="AG74" s="8"/>
    </row>
    <row r="75" spans="1:33" s="26" customFormat="1">
      <c r="A75" s="26" t="s">
        <v>357</v>
      </c>
      <c r="B75" s="33">
        <v>15.241148642412723</v>
      </c>
      <c r="C75" s="33">
        <v>7.9593494228761585</v>
      </c>
      <c r="D75" s="33">
        <v>7.9163669092165954</v>
      </c>
      <c r="E75" s="31">
        <v>7.9420124420691325</v>
      </c>
      <c r="F75" s="31">
        <v>8.0130602215659756</v>
      </c>
      <c r="H75" t="s">
        <v>30</v>
      </c>
      <c r="I75" s="32" t="s">
        <v>18</v>
      </c>
      <c r="J75" s="32" t="s">
        <v>19</v>
      </c>
      <c r="K75" s="32" t="s">
        <v>20</v>
      </c>
      <c r="L75" s="32" t="s">
        <v>21</v>
      </c>
      <c r="M75" s="32" t="s">
        <v>22</v>
      </c>
      <c r="N75" s="31"/>
      <c r="O75" t="s">
        <v>30</v>
      </c>
      <c r="P75" s="32" t="s">
        <v>18</v>
      </c>
      <c r="Q75" s="32" t="s">
        <v>19</v>
      </c>
      <c r="R75" s="32" t="s">
        <v>20</v>
      </c>
      <c r="S75" s="32" t="s">
        <v>21</v>
      </c>
      <c r="T75" s="32" t="s">
        <v>22</v>
      </c>
      <c r="U75" s="31"/>
      <c r="V75" s="31"/>
      <c r="Z75" s="8"/>
      <c r="AA75" s="8"/>
      <c r="AB75" s="8"/>
      <c r="AC75" s="8"/>
      <c r="AD75" s="8"/>
      <c r="AE75" s="8"/>
      <c r="AF75" s="8"/>
      <c r="AG75" s="8"/>
    </row>
    <row r="76" spans="1:33" s="26" customFormat="1">
      <c r="A76" s="26" t="s">
        <v>358</v>
      </c>
      <c r="B76" s="33">
        <v>16.472656917083391</v>
      </c>
      <c r="C76" s="33">
        <v>8.8402444685327826</v>
      </c>
      <c r="D76" s="33">
        <v>15.891385352382933</v>
      </c>
      <c r="E76" s="31">
        <v>12.093878761829897</v>
      </c>
      <c r="F76" s="31">
        <v>12.61895782642968</v>
      </c>
      <c r="H76" t="s">
        <v>40</v>
      </c>
      <c r="I76" s="26">
        <f>(B75+B76+B77)/3</f>
        <v>15.839437765621826</v>
      </c>
      <c r="J76" s="26">
        <f t="shared" ref="J76" si="129">(C75+C76+C77)/3</f>
        <v>8.3620088505302963</v>
      </c>
      <c r="K76" s="26">
        <f t="shared" ref="K76" si="130">(D75+D76+D77)/3</f>
        <v>10.770337414224988</v>
      </c>
      <c r="L76" s="26">
        <f t="shared" ref="L76" si="131">(E75+E76+E77)/3</f>
        <v>9.4939579560395071</v>
      </c>
      <c r="M76" s="26">
        <f t="shared" ref="M76" si="132">(F75+F76+F77)/3</f>
        <v>9.6988833339644298</v>
      </c>
      <c r="N76" s="31"/>
      <c r="O76" t="s">
        <v>40</v>
      </c>
      <c r="P76" s="26">
        <f>_xlfn.STDEV.S(B75:B77)</f>
        <v>0.61649674597751924</v>
      </c>
      <c r="Q76" s="26">
        <f t="shared" ref="Q76" si="133">_xlfn.STDEV.S(C75:C77)</f>
        <v>0.44528400013505243</v>
      </c>
      <c r="R76" s="26">
        <f t="shared" ref="R76" si="134">_xlfn.STDEV.S(D75:D77)</f>
        <v>4.4446552012650873</v>
      </c>
      <c r="S76" s="26">
        <f t="shared" ref="S76" si="135">_xlfn.STDEV.S(E75:E77)</f>
        <v>2.2656539107926132</v>
      </c>
      <c r="T76" s="26">
        <f t="shared" ref="T76" si="136">_xlfn.STDEV.S(F75:F77)</f>
        <v>2.5389181827148044</v>
      </c>
      <c r="U76" s="31"/>
      <c r="V76" s="31"/>
      <c r="Z76" s="8"/>
      <c r="AA76" s="8"/>
      <c r="AB76" s="8"/>
      <c r="AC76" s="8"/>
      <c r="AD76" s="8"/>
      <c r="AE76" s="8"/>
      <c r="AF76" s="8"/>
      <c r="AG76" s="8"/>
    </row>
    <row r="77" spans="1:33" s="26" customFormat="1">
      <c r="A77" s="26" t="s">
        <v>359</v>
      </c>
      <c r="B77" s="33">
        <v>15.804507737369361</v>
      </c>
      <c r="C77" s="33">
        <v>8.2864326601819531</v>
      </c>
      <c r="D77" s="33">
        <v>8.5032599810754323</v>
      </c>
      <c r="E77" s="31">
        <v>8.4459826642194873</v>
      </c>
      <c r="F77" s="31">
        <v>8.46463195389763</v>
      </c>
      <c r="H77" t="s">
        <v>48</v>
      </c>
      <c r="I77" s="26">
        <f>(B78+B79+B80)/3</f>
        <v>19.116006997082255</v>
      </c>
      <c r="J77" s="26">
        <f t="shared" ref="J77" si="137">(C78+C79+C80)/3</f>
        <v>8.5170761568685176</v>
      </c>
      <c r="K77" s="26">
        <f t="shared" ref="K77" si="138">(D78+D79+D80)/3</f>
        <v>8.6182394226298982</v>
      </c>
      <c r="L77" s="26">
        <f t="shared" ref="L77" si="139">(E78+E79+E80)/3</f>
        <v>8.6880270165413034</v>
      </c>
      <c r="M77" s="26">
        <f t="shared" ref="M77" si="140">(F78+F79+F80)/3</f>
        <v>8.702041284598474</v>
      </c>
      <c r="N77" s="31"/>
      <c r="O77" t="s">
        <v>48</v>
      </c>
      <c r="P77" s="26">
        <f>_xlfn.STDEV.S(B78:B80)</f>
        <v>7.9689360793596578E-2</v>
      </c>
      <c r="Q77" s="26">
        <f t="shared" ref="Q77" si="141">_xlfn.STDEV.S(C78:C80)</f>
        <v>9.2820999145190458E-2</v>
      </c>
      <c r="R77" s="26">
        <f t="shared" ref="R77" si="142">_xlfn.STDEV.S(D78:D80)</f>
        <v>0.14512462482099242</v>
      </c>
      <c r="S77" s="26">
        <f t="shared" ref="S77" si="143">_xlfn.STDEV.S(E78:E80)</f>
        <v>5.313900207974457E-2</v>
      </c>
      <c r="T77" s="26">
        <f t="shared" ref="T77" si="144">_xlfn.STDEV.S(F78:F80)</f>
        <v>0.12635520263513281</v>
      </c>
      <c r="U77" s="31"/>
      <c r="V77" s="31"/>
      <c r="Z77" s="8"/>
      <c r="AA77" s="8"/>
      <c r="AB77" s="8"/>
      <c r="AC77" s="8"/>
      <c r="AD77" s="8"/>
      <c r="AE77" s="8"/>
      <c r="AF77" s="8"/>
      <c r="AG77" s="8"/>
    </row>
    <row r="78" spans="1:33" s="26" customFormat="1">
      <c r="A78" s="26" t="s">
        <v>360</v>
      </c>
      <c r="B78" s="33">
        <v>19.046145247328539</v>
      </c>
      <c r="C78" s="33">
        <v>8.4113880501956224</v>
      </c>
      <c r="D78" s="33">
        <v>8.4571396521814428</v>
      </c>
      <c r="E78" s="31">
        <v>8.6272377613054108</v>
      </c>
      <c r="F78" s="31">
        <v>8.5606451405993589</v>
      </c>
      <c r="H78" t="s">
        <v>49</v>
      </c>
      <c r="I78" s="26">
        <f>(B81+B82+B83)/3</f>
        <v>12.289645665474106</v>
      </c>
      <c r="J78" s="26">
        <f t="shared" ref="J78" si="145">(C81+C82+C83)/3</f>
        <v>16.586025985179916</v>
      </c>
      <c r="K78" s="26">
        <f t="shared" ref="K78" si="146">(D81+D82+D83)/3</f>
        <v>18.518206633875764</v>
      </c>
      <c r="L78" s="26">
        <f t="shared" ref="L78" si="147">(E81+E82+E83)/3</f>
        <v>18.871161740591109</v>
      </c>
      <c r="M78" s="26">
        <f t="shared" ref="M78" si="148">(F81+F82+F83)/3</f>
        <v>18.785193599110524</v>
      </c>
      <c r="N78" s="31"/>
      <c r="O78" t="s">
        <v>49</v>
      </c>
      <c r="P78" s="26">
        <f>_xlfn.STDEV.S(B81:B83)</f>
        <v>2.5641413793825993</v>
      </c>
      <c r="Q78" s="26">
        <f t="shared" ref="Q78" si="149">_xlfn.STDEV.S(C81:C83)</f>
        <v>0.57065386119734185</v>
      </c>
      <c r="R78" s="26">
        <f t="shared" ref="R78" si="150">_xlfn.STDEV.S(D81:D83)</f>
        <v>0.20546593685463835</v>
      </c>
      <c r="S78" s="26">
        <f t="shared" ref="S78" si="151">_xlfn.STDEV.S(E81:E83)</f>
        <v>0.2497364213528733</v>
      </c>
      <c r="T78" s="26">
        <f t="shared" ref="T78" si="152">_xlfn.STDEV.S(F81:F83)</f>
        <v>0.34031819216037751</v>
      </c>
      <c r="U78" s="31"/>
      <c r="V78" s="31"/>
      <c r="Z78" s="8"/>
      <c r="AA78" s="8"/>
      <c r="AB78" s="8"/>
      <c r="AC78" s="8"/>
      <c r="AD78" s="8"/>
      <c r="AE78" s="8"/>
      <c r="AF78" s="8"/>
      <c r="AG78" s="8"/>
    </row>
    <row r="79" spans="1:33" s="26" customFormat="1">
      <c r="A79" s="26" t="s">
        <v>361</v>
      </c>
      <c r="B79" s="33">
        <v>19.099073663060267</v>
      </c>
      <c r="C79" s="33">
        <v>8.585355752412335</v>
      </c>
      <c r="D79" s="33">
        <v>8.7387430899094589</v>
      </c>
      <c r="E79" s="31">
        <v>8.7256502939592018</v>
      </c>
      <c r="F79" s="31">
        <v>8.8038999900896933</v>
      </c>
      <c r="H79" t="s">
        <v>50</v>
      </c>
      <c r="I79" s="26">
        <f>(B84+B85+B86)/3</f>
        <v>13.358442301161693</v>
      </c>
      <c r="J79" s="26">
        <f t="shared" ref="J79" si="153">(C84+C85+C86)/3</f>
        <v>8.6701505375167081</v>
      </c>
      <c r="K79" s="26">
        <f t="shared" ref="K79" si="154">(D84+D85+D86)/3</f>
        <v>8.9804116762249837</v>
      </c>
      <c r="L79" s="26">
        <f t="shared" ref="L79" si="155">(E84+E85+E86)/3</f>
        <v>9.292557409816526</v>
      </c>
      <c r="M79" s="26">
        <f t="shared" ref="M79" si="156">(F84+F85+F86)/3</f>
        <v>9.4157324583462394</v>
      </c>
      <c r="O79" t="s">
        <v>50</v>
      </c>
      <c r="P79" s="26">
        <f>_xlfn.STDEV.S(B84:B86)</f>
        <v>0.6108014928733666</v>
      </c>
      <c r="Q79" s="26">
        <f t="shared" ref="Q79" si="157">_xlfn.STDEV.S(C84:C86)</f>
        <v>0.14293001611139475</v>
      </c>
      <c r="R79" s="26">
        <f t="shared" ref="R79" si="158">_xlfn.STDEV.S(D84:D86)</f>
        <v>0.19648562542100603</v>
      </c>
      <c r="S79" s="26">
        <f>_xlfn.STDEV.S(E84:E86)</f>
        <v>0.24949167952127735</v>
      </c>
      <c r="T79" s="26">
        <f t="shared" ref="T79" si="159">_xlfn.STDEV.S(F84:F86)</f>
        <v>0.32133373864030701</v>
      </c>
      <c r="U79" s="31"/>
      <c r="V79" s="31"/>
      <c r="Z79" s="8"/>
      <c r="AA79" s="8"/>
      <c r="AB79" s="8"/>
      <c r="AC79" s="8"/>
      <c r="AD79" s="8"/>
      <c r="AE79" s="8"/>
      <c r="AF79" s="8"/>
      <c r="AG79" s="8"/>
    </row>
    <row r="80" spans="1:33" s="26" customFormat="1">
      <c r="A80" s="26" t="s">
        <v>362</v>
      </c>
      <c r="B80" s="33">
        <v>19.202802080857968</v>
      </c>
      <c r="C80" s="33">
        <v>8.5544846679975954</v>
      </c>
      <c r="D80" s="33">
        <v>8.6588355257987928</v>
      </c>
      <c r="E80" s="31">
        <v>8.7111929943592923</v>
      </c>
      <c r="F80" s="31">
        <v>8.7415787231063682</v>
      </c>
      <c r="H80" t="s">
        <v>51</v>
      </c>
      <c r="I80" s="26">
        <f>(B87+B88+B89)/3</f>
        <v>13.460010133567414</v>
      </c>
      <c r="J80" s="26">
        <f t="shared" ref="J80" si="160">(C87+C88+C89)/3</f>
        <v>13.191049052156233</v>
      </c>
      <c r="K80" s="26">
        <f t="shared" ref="K80" si="161">(D87+D88+D89)/3</f>
        <v>13.869800495399723</v>
      </c>
      <c r="L80" s="26">
        <f t="shared" ref="L80" si="162">(E87+E88+E89)/3</f>
        <v>14.171459579680166</v>
      </c>
      <c r="M80" s="26">
        <f t="shared" ref="M80" si="163">(F87+F88+F89)/3</f>
        <v>14.319773144848059</v>
      </c>
      <c r="O80" t="s">
        <v>51</v>
      </c>
      <c r="P80" s="26">
        <f>_xlfn.STDEV.S(B87:B89)</f>
        <v>1.1252081582249289</v>
      </c>
      <c r="Q80" s="26">
        <f t="shared" ref="Q80" si="164">_xlfn.STDEV.S(C87:C89)</f>
        <v>0.30008916796710899</v>
      </c>
      <c r="R80" s="26">
        <f t="shared" ref="R80" si="165">_xlfn.STDEV.S(D87:D89)</f>
        <v>0.60006914425669111</v>
      </c>
      <c r="S80" s="26">
        <f t="shared" ref="S80" si="166">_xlfn.STDEV.S(E87:E89)</f>
        <v>0.62266251179992627</v>
      </c>
      <c r="T80" s="26">
        <f t="shared" ref="T80" si="167">_xlfn.STDEV.S(F87:F89)</f>
        <v>0.62059363473653284</v>
      </c>
      <c r="U80" s="31"/>
      <c r="V80" s="31"/>
      <c r="Z80" s="8"/>
      <c r="AA80" s="8"/>
      <c r="AB80" s="8"/>
      <c r="AC80" s="8"/>
      <c r="AD80" s="8"/>
      <c r="AE80" s="8"/>
      <c r="AF80" s="8"/>
      <c r="AG80" s="8"/>
    </row>
    <row r="81" spans="1:33" s="26" customFormat="1">
      <c r="A81" s="26" t="s">
        <v>363</v>
      </c>
      <c r="B81" s="33">
        <v>13.69330933142894</v>
      </c>
      <c r="C81" s="33">
        <v>15.953667861726531</v>
      </c>
      <c r="D81" s="33">
        <v>18.608160646109393</v>
      </c>
      <c r="E81" s="31">
        <v>18.880982865434479</v>
      </c>
      <c r="F81" s="31">
        <v>18.896855801819473</v>
      </c>
      <c r="H81"/>
      <c r="I81" s="3"/>
      <c r="J81" s="3"/>
      <c r="K81" s="3"/>
      <c r="L81" s="3"/>
      <c r="M81" s="3"/>
      <c r="R81" s="8"/>
      <c r="S81" s="8"/>
      <c r="T81" s="8"/>
      <c r="U81" s="31"/>
      <c r="V81" s="31"/>
      <c r="Z81" s="8"/>
      <c r="AA81" s="8"/>
      <c r="AB81" s="8"/>
      <c r="AC81" s="8"/>
      <c r="AD81" s="8"/>
      <c r="AE81" s="8"/>
      <c r="AF81" s="8"/>
      <c r="AG81" s="8"/>
    </row>
    <row r="82" spans="1:33" s="26" customFormat="1">
      <c r="A82" s="26" t="s">
        <v>364</v>
      </c>
      <c r="B82" s="33">
        <v>13.84549344841229</v>
      </c>
      <c r="C82" s="33">
        <v>17.062636440581041</v>
      </c>
      <c r="D82" s="33">
        <v>18.283104779383315</v>
      </c>
      <c r="E82" s="31">
        <v>18.616659633280083</v>
      </c>
      <c r="F82" s="31">
        <v>18.403072540386923</v>
      </c>
      <c r="H82"/>
      <c r="I82"/>
      <c r="J82"/>
      <c r="K82"/>
      <c r="L82"/>
      <c r="M82"/>
      <c r="R82" s="8"/>
      <c r="S82" s="8"/>
      <c r="T82" s="8"/>
      <c r="U82" s="31"/>
      <c r="V82" s="31"/>
      <c r="Z82" s="8"/>
      <c r="AA82" s="8"/>
      <c r="AB82" s="8"/>
      <c r="AC82" s="8"/>
      <c r="AD82" s="8"/>
      <c r="AE82" s="8"/>
      <c r="AF82" s="8"/>
      <c r="AG82" s="8"/>
    </row>
    <row r="83" spans="1:33" s="26" customFormat="1">
      <c r="A83" s="26" t="s">
        <v>365</v>
      </c>
      <c r="B83" s="33">
        <v>9.3301342165810865</v>
      </c>
      <c r="C83" s="33">
        <v>16.741773653232173</v>
      </c>
      <c r="D83" s="33">
        <v>18.663354476134586</v>
      </c>
      <c r="E83" s="31">
        <v>19.115842723058766</v>
      </c>
      <c r="F83" s="31">
        <v>19.055652455125177</v>
      </c>
      <c r="R83" s="8"/>
      <c r="S83" s="8"/>
      <c r="T83" s="8"/>
      <c r="U83" s="31"/>
      <c r="V83" s="31"/>
      <c r="Z83" s="8"/>
      <c r="AA83" s="8"/>
      <c r="AB83" s="8"/>
      <c r="AC83" s="8"/>
      <c r="AD83" s="8"/>
      <c r="AE83" s="8"/>
      <c r="AF83" s="8"/>
      <c r="AG83" s="8"/>
    </row>
    <row r="84" spans="1:33" s="26" customFormat="1">
      <c r="A84" s="26" t="s">
        <v>366</v>
      </c>
      <c r="B84" s="33">
        <v>13.348679028928238</v>
      </c>
      <c r="C84" s="33">
        <v>8.5133740084425593</v>
      </c>
      <c r="D84" s="33">
        <v>8.7635387100313373</v>
      </c>
      <c r="E84" s="31">
        <v>9.0125505694357599</v>
      </c>
      <c r="F84" s="31">
        <v>9.3299885723785749</v>
      </c>
      <c r="R84" s="8"/>
      <c r="S84" s="8"/>
      <c r="T84" s="8"/>
      <c r="U84" s="31"/>
      <c r="V84" s="31"/>
      <c r="Z84" s="8"/>
      <c r="AA84" s="8"/>
      <c r="AB84" s="8"/>
      <c r="AC84" s="8"/>
      <c r="AD84" s="8"/>
      <c r="AE84" s="8"/>
      <c r="AF84" s="8"/>
      <c r="AG84" s="8"/>
    </row>
    <row r="85" spans="1:33" s="26" customFormat="1">
      <c r="A85" s="26" t="s">
        <v>367</v>
      </c>
      <c r="B85" s="33">
        <v>13.974066904968433</v>
      </c>
      <c r="C85" s="33">
        <v>8.7038752883742667</v>
      </c>
      <c r="D85" s="33">
        <v>9.0311317110781673</v>
      </c>
      <c r="E85" s="31">
        <v>9.3738818290326886</v>
      </c>
      <c r="F85" s="31">
        <v>9.1459682532234723</v>
      </c>
      <c r="R85" s="8"/>
      <c r="S85" s="8"/>
      <c r="T85" s="8"/>
      <c r="U85" s="31"/>
      <c r="V85" s="31"/>
      <c r="Z85" s="8"/>
      <c r="AA85" s="8"/>
      <c r="AB85" s="8"/>
      <c r="AC85" s="8"/>
      <c r="AD85" s="8"/>
      <c r="AE85" s="8"/>
      <c r="AF85" s="8"/>
      <c r="AG85" s="8"/>
    </row>
    <row r="86" spans="1:33" s="26" customFormat="1">
      <c r="A86" s="26" t="s">
        <v>368</v>
      </c>
      <c r="B86" s="33">
        <v>12.752580969588406</v>
      </c>
      <c r="C86" s="33">
        <v>8.7932023157332999</v>
      </c>
      <c r="D86" s="33">
        <v>9.1465646075654483</v>
      </c>
      <c r="E86" s="31">
        <v>9.4912398309811312</v>
      </c>
      <c r="F86" s="31">
        <v>9.7712405494366674</v>
      </c>
      <c r="R86" s="8"/>
      <c r="S86" s="8"/>
      <c r="T86" s="8"/>
      <c r="U86" s="31"/>
      <c r="V86" s="31"/>
      <c r="Z86" s="8"/>
      <c r="AA86" s="8"/>
      <c r="AB86" s="8"/>
      <c r="AC86" s="8"/>
      <c r="AD86" s="8"/>
      <c r="AE86" s="8"/>
      <c r="AF86" s="8"/>
      <c r="AG86" s="8"/>
    </row>
    <row r="87" spans="1:33" s="26" customFormat="1">
      <c r="A87" s="26" t="s">
        <v>369</v>
      </c>
      <c r="B87" s="33">
        <v>14.598255960900882</v>
      </c>
      <c r="C87" s="33">
        <v>13.344399255120937</v>
      </c>
      <c r="D87" s="33">
        <v>14.309162224993683</v>
      </c>
      <c r="E87" s="31">
        <v>14.664107980695526</v>
      </c>
      <c r="F87" s="31">
        <v>14.835710453986325</v>
      </c>
      <c r="R87" s="8"/>
      <c r="S87" s="8"/>
      <c r="T87" s="8"/>
      <c r="U87" s="31"/>
      <c r="V87" s="31"/>
      <c r="Z87" s="8"/>
      <c r="AA87" s="8"/>
      <c r="AB87" s="8"/>
      <c r="AC87" s="8"/>
      <c r="AD87" s="8"/>
      <c r="AE87" s="8"/>
      <c r="AF87" s="8"/>
      <c r="AG87" s="8"/>
    </row>
    <row r="88" spans="1:33" s="26" customFormat="1">
      <c r="A88" s="26" t="s">
        <v>370</v>
      </c>
      <c r="B88" s="33">
        <v>13.433465073074208</v>
      </c>
      <c r="C88" s="33">
        <v>13.383476710171449</v>
      </c>
      <c r="D88" s="33">
        <v>13.186111084544471</v>
      </c>
      <c r="E88" s="31">
        <v>13.471613860020692</v>
      </c>
      <c r="F88" s="31">
        <v>13.631115531452634</v>
      </c>
      <c r="R88" s="8"/>
      <c r="S88" s="8"/>
      <c r="T88" s="8"/>
      <c r="U88" s="31"/>
      <c r="V88" s="31"/>
      <c r="Z88" s="8"/>
      <c r="AA88" s="8"/>
      <c r="AB88" s="8"/>
      <c r="AC88" s="8"/>
      <c r="AD88" s="8"/>
      <c r="AE88" s="8"/>
      <c r="AF88" s="8"/>
      <c r="AG88" s="8"/>
    </row>
    <row r="89" spans="1:33" s="26" customFormat="1">
      <c r="A89" s="26" t="s">
        <v>371</v>
      </c>
      <c r="B89" s="33">
        <v>12.348309366727149</v>
      </c>
      <c r="C89" s="33">
        <v>12.845271191176316</v>
      </c>
      <c r="D89" s="33">
        <v>14.114128176661012</v>
      </c>
      <c r="E89" s="31">
        <v>14.378656898324277</v>
      </c>
      <c r="F89" s="31">
        <v>14.492493449105218</v>
      </c>
      <c r="R89" s="8"/>
      <c r="S89" s="8"/>
      <c r="T89" s="8"/>
      <c r="U89" s="31"/>
      <c r="V89" s="31"/>
      <c r="Z89" s="8"/>
      <c r="AA89" s="8"/>
      <c r="AB89" s="8"/>
      <c r="AC89" s="8"/>
      <c r="AD89" s="8"/>
      <c r="AE89" s="8"/>
      <c r="AF89" s="8"/>
      <c r="AG89" s="8"/>
    </row>
    <row r="90" spans="1:33">
      <c r="D90" s="3"/>
    </row>
    <row r="96" spans="1:33" ht="18">
      <c r="A96" s="36" t="s">
        <v>413</v>
      </c>
      <c r="B96" t="s">
        <v>18</v>
      </c>
      <c r="C96" t="s">
        <v>22</v>
      </c>
      <c r="E96" t="s">
        <v>15</v>
      </c>
      <c r="F96" t="s">
        <v>18</v>
      </c>
      <c r="G96" t="s">
        <v>22</v>
      </c>
      <c r="I96" t="s">
        <v>3</v>
      </c>
      <c r="J96" t="s">
        <v>18</v>
      </c>
      <c r="K96" t="s">
        <v>22</v>
      </c>
    </row>
    <row r="97" spans="1:11">
      <c r="A97" s="5" t="s">
        <v>324</v>
      </c>
      <c r="B97">
        <v>3860</v>
      </c>
      <c r="C97">
        <v>0</v>
      </c>
      <c r="E97" t="s">
        <v>40</v>
      </c>
      <c r="F97" s="3">
        <f>AVERAGE(B97:B102)/1000</f>
        <v>4.0433333333333339</v>
      </c>
      <c r="G97" s="3">
        <f>(C99+C100+C101+C102)/4/1000</f>
        <v>3.74</v>
      </c>
      <c r="I97" t="s">
        <v>40</v>
      </c>
      <c r="J97">
        <f>_xlfn.STDEV.S(B97:B102)/1000</f>
        <v>0.12987173159185436</v>
      </c>
      <c r="K97" s="26">
        <f>_xlfn.STDEV.S(C99:C102)/1000</f>
        <v>0.14047538337136983</v>
      </c>
    </row>
    <row r="98" spans="1:11">
      <c r="A98" s="5" t="s">
        <v>325</v>
      </c>
      <c r="B98">
        <v>3980</v>
      </c>
      <c r="C98">
        <v>0</v>
      </c>
      <c r="E98" t="s">
        <v>48</v>
      </c>
      <c r="F98" s="3">
        <f>AVERAGE(B103:B108)/1000</f>
        <v>4.26</v>
      </c>
      <c r="G98" s="3">
        <f>AVERAGE(C103:C108)/1000</f>
        <v>3.95</v>
      </c>
      <c r="I98" t="s">
        <v>48</v>
      </c>
      <c r="J98">
        <f>_xlfn.STDEV.S(B103:B108)/1000</f>
        <v>0.10039920318408906</v>
      </c>
      <c r="K98" s="26">
        <f>_xlfn.STDEV.S(C103:C108)/1000</f>
        <v>0.13784048752090222</v>
      </c>
    </row>
    <row r="99" spans="1:11">
      <c r="A99" s="5" t="s">
        <v>326</v>
      </c>
      <c r="B99">
        <v>3960</v>
      </c>
      <c r="C99">
        <v>3840</v>
      </c>
      <c r="E99" t="s">
        <v>49</v>
      </c>
      <c r="F99" s="3">
        <f>AVERAGE(B109:B114)/1000</f>
        <v>13.131666666666666</v>
      </c>
      <c r="G99" s="3">
        <f>AVERAGE(C109:C114)/1000</f>
        <v>12.383333333333335</v>
      </c>
      <c r="I99" t="s">
        <v>49</v>
      </c>
      <c r="J99">
        <f>_xlfn.STDEV.S(B109:B114)/1000</f>
        <v>0.20663171747499623</v>
      </c>
      <c r="K99" s="26">
        <f>_xlfn.STDEV.S(C109:C114)/1000</f>
        <v>0.20810253882801782</v>
      </c>
    </row>
    <row r="100" spans="1:11">
      <c r="A100" s="5" t="s">
        <v>327</v>
      </c>
      <c r="B100">
        <v>4120</v>
      </c>
      <c r="C100">
        <v>3600</v>
      </c>
      <c r="E100" t="s">
        <v>50</v>
      </c>
      <c r="F100" s="3">
        <f>AVERAGE(B115:B120)/1000</f>
        <v>4.9466666666666672</v>
      </c>
      <c r="G100" s="3">
        <f>AVERAGE(C115:C120)/1000</f>
        <v>5.375</v>
      </c>
      <c r="I100" t="s">
        <v>50</v>
      </c>
      <c r="J100">
        <f>_xlfn.STDEV.S(B115:B120)/1000</f>
        <v>0.11147495981908523</v>
      </c>
      <c r="K100" s="26">
        <f>_xlfn.STDEV.S(C115:C120)/1000</f>
        <v>0.20245987256738063</v>
      </c>
    </row>
    <row r="101" spans="1:11">
      <c r="A101" s="5" t="s">
        <v>328</v>
      </c>
      <c r="B101">
        <v>4140</v>
      </c>
      <c r="C101">
        <v>3640</v>
      </c>
      <c r="E101" t="s">
        <v>51</v>
      </c>
      <c r="F101" s="3">
        <f>AVERAGE(B121:B126)/1000</f>
        <v>9.8849999999999998</v>
      </c>
      <c r="G101" s="3">
        <f>AVERAGE(C121:C126)/1000</f>
        <v>8.9783333333333335</v>
      </c>
      <c r="I101" t="s">
        <v>51</v>
      </c>
      <c r="J101">
        <f>_xlfn.STDEV.S(B121:B126)/1000</f>
        <v>0.80517699917471564</v>
      </c>
      <c r="K101" s="26">
        <f>_xlfn.STDEV.S(C121:C126)/1000</f>
        <v>1.8348478592697181E-2</v>
      </c>
    </row>
    <row r="102" spans="1:11">
      <c r="A102" s="5" t="s">
        <v>329</v>
      </c>
      <c r="B102">
        <v>4200</v>
      </c>
      <c r="C102">
        <v>3880</v>
      </c>
    </row>
    <row r="103" spans="1:11">
      <c r="A103" s="5" t="s">
        <v>330</v>
      </c>
      <c r="B103">
        <v>4320</v>
      </c>
      <c r="C103">
        <v>3930</v>
      </c>
    </row>
    <row r="104" spans="1:11">
      <c r="A104" s="5" t="s">
        <v>331</v>
      </c>
      <c r="B104">
        <v>4400</v>
      </c>
      <c r="C104">
        <v>3840</v>
      </c>
    </row>
    <row r="105" spans="1:11">
      <c r="A105" s="5" t="s">
        <v>332</v>
      </c>
      <c r="B105">
        <v>4160</v>
      </c>
      <c r="C105">
        <v>3880</v>
      </c>
    </row>
    <row r="106" spans="1:11">
      <c r="A106" s="5" t="s">
        <v>333</v>
      </c>
      <c r="B106">
        <v>4320</v>
      </c>
      <c r="C106">
        <v>3810</v>
      </c>
    </row>
    <row r="107" spans="1:11">
      <c r="A107" s="5" t="s">
        <v>334</v>
      </c>
      <c r="B107">
        <v>4200</v>
      </c>
      <c r="C107">
        <v>4130</v>
      </c>
    </row>
    <row r="108" spans="1:11">
      <c r="A108" s="5" t="s">
        <v>335</v>
      </c>
      <c r="B108">
        <v>4160</v>
      </c>
      <c r="C108">
        <v>4110</v>
      </c>
    </row>
    <row r="109" spans="1:11">
      <c r="A109" s="5" t="s">
        <v>336</v>
      </c>
      <c r="B109">
        <v>12760</v>
      </c>
      <c r="C109">
        <v>12430</v>
      </c>
    </row>
    <row r="110" spans="1:11">
      <c r="A110" s="5" t="s">
        <v>337</v>
      </c>
      <c r="B110">
        <v>13030</v>
      </c>
      <c r="C110">
        <v>12490</v>
      </c>
    </row>
    <row r="111" spans="1:11">
      <c r="A111" s="5" t="s">
        <v>338</v>
      </c>
      <c r="B111">
        <v>13180</v>
      </c>
      <c r="C111">
        <v>12190</v>
      </c>
      <c r="H111" s="26"/>
      <c r="I111" s="26"/>
    </row>
    <row r="112" spans="1:11">
      <c r="A112" s="5" t="s">
        <v>339</v>
      </c>
      <c r="B112">
        <v>13310</v>
      </c>
      <c r="C112">
        <v>12070</v>
      </c>
    </row>
    <row r="113" spans="1:23">
      <c r="A113" s="5" t="s">
        <v>340</v>
      </c>
      <c r="B113">
        <v>13240</v>
      </c>
      <c r="C113">
        <v>12610</v>
      </c>
    </row>
    <row r="114" spans="1:23">
      <c r="A114" s="5" t="s">
        <v>341</v>
      </c>
      <c r="B114">
        <v>13270</v>
      </c>
      <c r="C114">
        <v>12510</v>
      </c>
      <c r="R114" s="6"/>
    </row>
    <row r="115" spans="1:23">
      <c r="A115" s="5" t="s">
        <v>342</v>
      </c>
      <c r="B115">
        <v>4820</v>
      </c>
      <c r="C115">
        <v>5500</v>
      </c>
    </row>
    <row r="116" spans="1:23">
      <c r="A116" s="5" t="s">
        <v>343</v>
      </c>
      <c r="B116">
        <v>4820</v>
      </c>
      <c r="C116">
        <v>5540</v>
      </c>
    </row>
    <row r="117" spans="1:23">
      <c r="A117" s="5" t="s">
        <v>344</v>
      </c>
      <c r="B117">
        <v>5040</v>
      </c>
      <c r="C117">
        <v>5100</v>
      </c>
    </row>
    <row r="118" spans="1:23">
      <c r="A118" s="5" t="s">
        <v>345</v>
      </c>
      <c r="B118">
        <v>4920</v>
      </c>
      <c r="C118">
        <v>5130</v>
      </c>
    </row>
    <row r="119" spans="1:23">
      <c r="A119" s="5" t="s">
        <v>346</v>
      </c>
      <c r="B119">
        <v>5080</v>
      </c>
      <c r="C119">
        <v>5490</v>
      </c>
      <c r="R119" s="17"/>
      <c r="S119" s="38"/>
    </row>
    <row r="120" spans="1:23">
      <c r="A120" s="5" t="s">
        <v>347</v>
      </c>
      <c r="B120">
        <v>5000</v>
      </c>
      <c r="C120">
        <v>5490</v>
      </c>
    </row>
    <row r="121" spans="1:23">
      <c r="A121" s="5" t="s">
        <v>348</v>
      </c>
      <c r="B121">
        <v>9410</v>
      </c>
      <c r="C121">
        <v>8960</v>
      </c>
    </row>
    <row r="122" spans="1:23">
      <c r="A122" s="5" t="s">
        <v>349</v>
      </c>
      <c r="B122">
        <v>9470</v>
      </c>
      <c r="C122">
        <v>8970</v>
      </c>
    </row>
    <row r="123" spans="1:23">
      <c r="A123" s="5" t="s">
        <v>350</v>
      </c>
      <c r="B123">
        <v>10970</v>
      </c>
      <c r="C123">
        <v>8990</v>
      </c>
    </row>
    <row r="124" spans="1:23">
      <c r="A124" s="5" t="s">
        <v>351</v>
      </c>
      <c r="B124">
        <v>10870</v>
      </c>
      <c r="C124">
        <v>8970</v>
      </c>
    </row>
    <row r="125" spans="1:23">
      <c r="A125" s="5" t="s">
        <v>352</v>
      </c>
      <c r="B125">
        <v>9300</v>
      </c>
      <c r="C125">
        <v>8970</v>
      </c>
    </row>
    <row r="126" spans="1:23">
      <c r="A126" s="5" t="s">
        <v>353</v>
      </c>
      <c r="B126">
        <v>9290</v>
      </c>
      <c r="C126">
        <v>9010</v>
      </c>
    </row>
    <row r="127" spans="1:23">
      <c r="A127" s="5"/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  <c r="N127" s="26"/>
      <c r="O127" s="26"/>
      <c r="P127" s="26"/>
      <c r="Q127" s="26"/>
      <c r="R127" s="26"/>
      <c r="S127" s="26"/>
      <c r="T127" s="26"/>
      <c r="U127" s="26"/>
      <c r="V127" s="26"/>
      <c r="W127" s="26"/>
    </row>
    <row r="128" spans="1:23">
      <c r="A128" s="5"/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6"/>
      <c r="S128" s="26"/>
      <c r="T128" s="26"/>
      <c r="U128" s="26"/>
      <c r="V128" s="26"/>
      <c r="W128" s="26"/>
    </row>
    <row r="129" spans="1:23">
      <c r="A129" s="5"/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  <c r="N129" s="26"/>
      <c r="O129" s="26"/>
      <c r="P129" s="26"/>
      <c r="Q129" s="26"/>
      <c r="R129" s="26"/>
      <c r="S129" s="26"/>
      <c r="T129" s="26"/>
      <c r="U129" s="26"/>
      <c r="V129" s="26"/>
      <c r="W129" s="26"/>
    </row>
  </sheetData>
  <phoneticPr fontId="7" type="noConversion"/>
  <pageMargins left="0.7" right="0.7" top="0.75" bottom="0.75" header="0.3" footer="0.3"/>
  <pageSetup paperSize="9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7"/>
  <sheetViews>
    <sheetView workbookViewId="0">
      <selection activeCell="E20" sqref="E20"/>
    </sheetView>
  </sheetViews>
  <sheetFormatPr defaultRowHeight="14.4"/>
  <cols>
    <col min="1" max="2" width="8.88671875" style="69"/>
    <col min="3" max="3" width="11.88671875" style="69" customWidth="1"/>
    <col min="4" max="4" width="17.33203125" style="69" customWidth="1"/>
    <col min="5" max="5" width="23.109375" style="69" customWidth="1"/>
    <col min="6" max="6" width="23.77734375" style="69" customWidth="1"/>
    <col min="7" max="7" width="14.88671875" style="69" customWidth="1"/>
    <col min="8" max="9" width="8.88671875" style="69"/>
    <col min="10" max="10" width="10.33203125" style="69" customWidth="1"/>
    <col min="11" max="11" width="8.88671875" style="69"/>
    <col min="12" max="12" width="9.44140625" style="69" bestFit="1" customWidth="1"/>
    <col min="13" max="16384" width="8.88671875" style="69"/>
  </cols>
  <sheetData>
    <row r="1" spans="1:7">
      <c r="A1" s="69" t="s">
        <v>52</v>
      </c>
      <c r="B1" s="69" t="s">
        <v>31</v>
      </c>
      <c r="C1" s="69" t="s">
        <v>172</v>
      </c>
      <c r="D1" s="69" t="s">
        <v>171</v>
      </c>
      <c r="E1" s="75" t="s">
        <v>408</v>
      </c>
      <c r="F1" s="75" t="s">
        <v>409</v>
      </c>
      <c r="G1" s="69" t="s">
        <v>173</v>
      </c>
    </row>
    <row r="2" spans="1:7">
      <c r="A2" s="81" t="s">
        <v>321</v>
      </c>
      <c r="B2" s="69" t="s">
        <v>241</v>
      </c>
      <c r="C2" s="69">
        <v>8.01</v>
      </c>
      <c r="D2" s="69">
        <v>5.5183</v>
      </c>
      <c r="E2" s="69">
        <v>0.21859999999999991</v>
      </c>
      <c r="F2" s="69">
        <v>5.2996999999999996</v>
      </c>
      <c r="G2" s="69">
        <f>(C2-D2)/C2*100</f>
        <v>31.107365792759051</v>
      </c>
    </row>
    <row r="3" spans="1:7">
      <c r="A3" s="81"/>
      <c r="B3" s="69" t="s">
        <v>242</v>
      </c>
      <c r="C3" s="69">
        <v>8</v>
      </c>
      <c r="D3" s="69">
        <v>5.3916000000000004</v>
      </c>
      <c r="E3" s="69">
        <v>9.3900000000000095E-2</v>
      </c>
      <c r="F3" s="69">
        <v>5.2976999999999999</v>
      </c>
      <c r="G3" s="69">
        <f t="shared" ref="G3:G7" si="0">(C3-D3)/C3*100</f>
        <v>32.604999999999997</v>
      </c>
    </row>
    <row r="4" spans="1:7">
      <c r="A4" s="81"/>
      <c r="B4" s="69" t="s">
        <v>243</v>
      </c>
      <c r="C4" s="69">
        <v>8.01</v>
      </c>
      <c r="D4" s="69">
        <v>5.5125999999999999</v>
      </c>
      <c r="E4" s="69">
        <v>0.14489999999999981</v>
      </c>
      <c r="F4" s="69">
        <v>5.3677000000000001</v>
      </c>
      <c r="G4" s="69">
        <f t="shared" si="0"/>
        <v>31.178526841448189</v>
      </c>
    </row>
    <row r="5" spans="1:7">
      <c r="A5" s="81"/>
      <c r="B5" s="69" t="s">
        <v>244</v>
      </c>
      <c r="C5" s="69">
        <v>8</v>
      </c>
      <c r="D5" s="69">
        <v>5.2419999999999991</v>
      </c>
      <c r="E5" s="69">
        <v>0.46089999999999964</v>
      </c>
      <c r="F5" s="69">
        <v>4.7810999999999995</v>
      </c>
      <c r="G5" s="69">
        <f t="shared" si="0"/>
        <v>34.475000000000009</v>
      </c>
    </row>
    <row r="6" spans="1:7">
      <c r="A6" s="81"/>
      <c r="B6" s="69" t="s">
        <v>245</v>
      </c>
      <c r="C6" s="69">
        <v>8</v>
      </c>
      <c r="D6" s="69">
        <v>5.0668000000000006</v>
      </c>
      <c r="E6" s="69">
        <v>0.49829999999999997</v>
      </c>
      <c r="F6" s="69">
        <v>4.5685000000000002</v>
      </c>
      <c r="G6" s="69">
        <f t="shared" si="0"/>
        <v>36.664999999999992</v>
      </c>
    </row>
    <row r="7" spans="1:7">
      <c r="A7" s="81"/>
      <c r="B7" s="69" t="s">
        <v>246</v>
      </c>
      <c r="C7" s="69">
        <v>8.01</v>
      </c>
      <c r="D7" s="69">
        <v>5.065199999999999</v>
      </c>
      <c r="E7" s="69">
        <v>1.5663</v>
      </c>
      <c r="F7" s="69">
        <v>3.5230999999999999</v>
      </c>
      <c r="G7" s="69">
        <f t="shared" si="0"/>
        <v>36.764044943820231</v>
      </c>
    </row>
  </sheetData>
  <mergeCells count="1">
    <mergeCell ref="A2:A7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6C8CD7-2C48-4FCB-9722-23324A9E2F52}">
  <dimension ref="A1:AS195"/>
  <sheetViews>
    <sheetView zoomScale="80" zoomScaleNormal="80" workbookViewId="0">
      <selection activeCell="AM75" sqref="AM75"/>
    </sheetView>
  </sheetViews>
  <sheetFormatPr defaultColWidth="9.109375" defaultRowHeight="15.6"/>
  <cols>
    <col min="1" max="1" width="9.109375" style="48"/>
    <col min="2" max="2" width="14.109375" style="28" customWidth="1"/>
    <col min="3" max="9" width="9.21875" style="28" bestFit="1" customWidth="1"/>
    <col min="10" max="10" width="10.33203125" style="28" bestFit="1" customWidth="1"/>
    <col min="11" max="12" width="9.21875" style="28" bestFit="1" customWidth="1"/>
    <col min="13" max="14" width="11.5546875" style="28" bestFit="1" customWidth="1"/>
    <col min="15" max="15" width="10.5546875" style="28" bestFit="1" customWidth="1"/>
    <col min="16" max="16" width="11.5546875" style="28" bestFit="1" customWidth="1"/>
    <col min="17" max="17" width="10.5546875" style="28" bestFit="1" customWidth="1"/>
    <col min="18" max="21" width="9.21875" style="28" bestFit="1" customWidth="1"/>
    <col min="22" max="22" width="10.33203125" style="28" bestFit="1" customWidth="1"/>
    <col min="23" max="26" width="9.21875" style="28" bestFit="1" customWidth="1"/>
    <col min="27" max="27" width="14" style="28" bestFit="1" customWidth="1"/>
    <col min="28" max="28" width="11.33203125" style="28" customWidth="1"/>
    <col min="29" max="37" width="9.109375" style="28"/>
    <col min="38" max="38" width="11.77734375" style="28" customWidth="1"/>
    <col min="39" max="244" width="9.109375" style="28"/>
    <col min="245" max="245" width="14.109375" style="28" customWidth="1"/>
    <col min="246" max="246" width="15.44140625" style="28" customWidth="1"/>
    <col min="247" max="247" width="19.33203125" style="28" customWidth="1"/>
    <col min="248" max="248" width="12.44140625" style="28" customWidth="1"/>
    <col min="249" max="249" width="11.6640625" style="28" customWidth="1"/>
    <col min="250" max="250" width="17" style="28" customWidth="1"/>
    <col min="251" max="500" width="9.109375" style="28"/>
    <col min="501" max="501" width="14.109375" style="28" customWidth="1"/>
    <col min="502" max="502" width="15.44140625" style="28" customWidth="1"/>
    <col min="503" max="503" width="19.33203125" style="28" customWidth="1"/>
    <col min="504" max="504" width="12.44140625" style="28" customWidth="1"/>
    <col min="505" max="505" width="11.6640625" style="28" customWidth="1"/>
    <col min="506" max="506" width="17" style="28" customWidth="1"/>
    <col min="507" max="756" width="9.109375" style="28"/>
    <col min="757" max="757" width="14.109375" style="28" customWidth="1"/>
    <col min="758" max="758" width="15.44140625" style="28" customWidth="1"/>
    <col min="759" max="759" width="19.33203125" style="28" customWidth="1"/>
    <col min="760" max="760" width="12.44140625" style="28" customWidth="1"/>
    <col min="761" max="761" width="11.6640625" style="28" customWidth="1"/>
    <col min="762" max="762" width="17" style="28" customWidth="1"/>
    <col min="763" max="1012" width="9.109375" style="28"/>
    <col min="1013" max="1013" width="14.109375" style="28" customWidth="1"/>
    <col min="1014" max="1014" width="15.44140625" style="28" customWidth="1"/>
    <col min="1015" max="1015" width="19.33203125" style="28" customWidth="1"/>
    <col min="1016" max="1016" width="12.44140625" style="28" customWidth="1"/>
    <col min="1017" max="1017" width="11.6640625" style="28" customWidth="1"/>
    <col min="1018" max="1018" width="17" style="28" customWidth="1"/>
    <col min="1019" max="1268" width="9.109375" style="28"/>
    <col min="1269" max="1269" width="14.109375" style="28" customWidth="1"/>
    <col min="1270" max="1270" width="15.44140625" style="28" customWidth="1"/>
    <col min="1271" max="1271" width="19.33203125" style="28" customWidth="1"/>
    <col min="1272" max="1272" width="12.44140625" style="28" customWidth="1"/>
    <col min="1273" max="1273" width="11.6640625" style="28" customWidth="1"/>
    <col min="1274" max="1274" width="17" style="28" customWidth="1"/>
    <col min="1275" max="1524" width="9.109375" style="28"/>
    <col min="1525" max="1525" width="14.109375" style="28" customWidth="1"/>
    <col min="1526" max="1526" width="15.44140625" style="28" customWidth="1"/>
    <col min="1527" max="1527" width="19.33203125" style="28" customWidth="1"/>
    <col min="1528" max="1528" width="12.44140625" style="28" customWidth="1"/>
    <col min="1529" max="1529" width="11.6640625" style="28" customWidth="1"/>
    <col min="1530" max="1530" width="17" style="28" customWidth="1"/>
    <col min="1531" max="1780" width="9.109375" style="28"/>
    <col min="1781" max="1781" width="14.109375" style="28" customWidth="1"/>
    <col min="1782" max="1782" width="15.44140625" style="28" customWidth="1"/>
    <col min="1783" max="1783" width="19.33203125" style="28" customWidth="1"/>
    <col min="1784" max="1784" width="12.44140625" style="28" customWidth="1"/>
    <col min="1785" max="1785" width="11.6640625" style="28" customWidth="1"/>
    <col min="1786" max="1786" width="17" style="28" customWidth="1"/>
    <col min="1787" max="2036" width="9.109375" style="28"/>
    <col min="2037" max="2037" width="14.109375" style="28" customWidth="1"/>
    <col min="2038" max="2038" width="15.44140625" style="28" customWidth="1"/>
    <col min="2039" max="2039" width="19.33203125" style="28" customWidth="1"/>
    <col min="2040" max="2040" width="12.44140625" style="28" customWidth="1"/>
    <col min="2041" max="2041" width="11.6640625" style="28" customWidth="1"/>
    <col min="2042" max="2042" width="17" style="28" customWidth="1"/>
    <col min="2043" max="2292" width="9.109375" style="28"/>
    <col min="2293" max="2293" width="14.109375" style="28" customWidth="1"/>
    <col min="2294" max="2294" width="15.44140625" style="28" customWidth="1"/>
    <col min="2295" max="2295" width="19.33203125" style="28" customWidth="1"/>
    <col min="2296" max="2296" width="12.44140625" style="28" customWidth="1"/>
    <col min="2297" max="2297" width="11.6640625" style="28" customWidth="1"/>
    <col min="2298" max="2298" width="17" style="28" customWidth="1"/>
    <col min="2299" max="2548" width="9.109375" style="28"/>
    <col min="2549" max="2549" width="14.109375" style="28" customWidth="1"/>
    <col min="2550" max="2550" width="15.44140625" style="28" customWidth="1"/>
    <col min="2551" max="2551" width="19.33203125" style="28" customWidth="1"/>
    <col min="2552" max="2552" width="12.44140625" style="28" customWidth="1"/>
    <col min="2553" max="2553" width="11.6640625" style="28" customWidth="1"/>
    <col min="2554" max="2554" width="17" style="28" customWidth="1"/>
    <col min="2555" max="2804" width="9.109375" style="28"/>
    <col min="2805" max="2805" width="14.109375" style="28" customWidth="1"/>
    <col min="2806" max="2806" width="15.44140625" style="28" customWidth="1"/>
    <col min="2807" max="2807" width="19.33203125" style="28" customWidth="1"/>
    <col min="2808" max="2808" width="12.44140625" style="28" customWidth="1"/>
    <col min="2809" max="2809" width="11.6640625" style="28" customWidth="1"/>
    <col min="2810" max="2810" width="17" style="28" customWidth="1"/>
    <col min="2811" max="3060" width="9.109375" style="28"/>
    <col min="3061" max="3061" width="14.109375" style="28" customWidth="1"/>
    <col min="3062" max="3062" width="15.44140625" style="28" customWidth="1"/>
    <col min="3063" max="3063" width="19.33203125" style="28" customWidth="1"/>
    <col min="3064" max="3064" width="12.44140625" style="28" customWidth="1"/>
    <col min="3065" max="3065" width="11.6640625" style="28" customWidth="1"/>
    <col min="3066" max="3066" width="17" style="28" customWidth="1"/>
    <col min="3067" max="3316" width="9.109375" style="28"/>
    <col min="3317" max="3317" width="14.109375" style="28" customWidth="1"/>
    <col min="3318" max="3318" width="15.44140625" style="28" customWidth="1"/>
    <col min="3319" max="3319" width="19.33203125" style="28" customWidth="1"/>
    <col min="3320" max="3320" width="12.44140625" style="28" customWidth="1"/>
    <col min="3321" max="3321" width="11.6640625" style="28" customWidth="1"/>
    <col min="3322" max="3322" width="17" style="28" customWidth="1"/>
    <col min="3323" max="3572" width="9.109375" style="28"/>
    <col min="3573" max="3573" width="14.109375" style="28" customWidth="1"/>
    <col min="3574" max="3574" width="15.44140625" style="28" customWidth="1"/>
    <col min="3575" max="3575" width="19.33203125" style="28" customWidth="1"/>
    <col min="3576" max="3576" width="12.44140625" style="28" customWidth="1"/>
    <col min="3577" max="3577" width="11.6640625" style="28" customWidth="1"/>
    <col min="3578" max="3578" width="17" style="28" customWidth="1"/>
    <col min="3579" max="3828" width="9.109375" style="28"/>
    <col min="3829" max="3829" width="14.109375" style="28" customWidth="1"/>
    <col min="3830" max="3830" width="15.44140625" style="28" customWidth="1"/>
    <col min="3831" max="3831" width="19.33203125" style="28" customWidth="1"/>
    <col min="3832" max="3832" width="12.44140625" style="28" customWidth="1"/>
    <col min="3833" max="3833" width="11.6640625" style="28" customWidth="1"/>
    <col min="3834" max="3834" width="17" style="28" customWidth="1"/>
    <col min="3835" max="4084" width="9.109375" style="28"/>
    <col min="4085" max="4085" width="14.109375" style="28" customWidth="1"/>
    <col min="4086" max="4086" width="15.44140625" style="28" customWidth="1"/>
    <col min="4087" max="4087" width="19.33203125" style="28" customWidth="1"/>
    <col min="4088" max="4088" width="12.44140625" style="28" customWidth="1"/>
    <col min="4089" max="4089" width="11.6640625" style="28" customWidth="1"/>
    <col min="4090" max="4090" width="17" style="28" customWidth="1"/>
    <col min="4091" max="4340" width="9.109375" style="28"/>
    <col min="4341" max="4341" width="14.109375" style="28" customWidth="1"/>
    <col min="4342" max="4342" width="15.44140625" style="28" customWidth="1"/>
    <col min="4343" max="4343" width="19.33203125" style="28" customWidth="1"/>
    <col min="4344" max="4344" width="12.44140625" style="28" customWidth="1"/>
    <col min="4345" max="4345" width="11.6640625" style="28" customWidth="1"/>
    <col min="4346" max="4346" width="17" style="28" customWidth="1"/>
    <col min="4347" max="4596" width="9.109375" style="28"/>
    <col min="4597" max="4597" width="14.109375" style="28" customWidth="1"/>
    <col min="4598" max="4598" width="15.44140625" style="28" customWidth="1"/>
    <col min="4599" max="4599" width="19.33203125" style="28" customWidth="1"/>
    <col min="4600" max="4600" width="12.44140625" style="28" customWidth="1"/>
    <col min="4601" max="4601" width="11.6640625" style="28" customWidth="1"/>
    <col min="4602" max="4602" width="17" style="28" customWidth="1"/>
    <col min="4603" max="4852" width="9.109375" style="28"/>
    <col min="4853" max="4853" width="14.109375" style="28" customWidth="1"/>
    <col min="4854" max="4854" width="15.44140625" style="28" customWidth="1"/>
    <col min="4855" max="4855" width="19.33203125" style="28" customWidth="1"/>
    <col min="4856" max="4856" width="12.44140625" style="28" customWidth="1"/>
    <col min="4857" max="4857" width="11.6640625" style="28" customWidth="1"/>
    <col min="4858" max="4858" width="17" style="28" customWidth="1"/>
    <col min="4859" max="5108" width="9.109375" style="28"/>
    <col min="5109" max="5109" width="14.109375" style="28" customWidth="1"/>
    <col min="5110" max="5110" width="15.44140625" style="28" customWidth="1"/>
    <col min="5111" max="5111" width="19.33203125" style="28" customWidth="1"/>
    <col min="5112" max="5112" width="12.44140625" style="28" customWidth="1"/>
    <col min="5113" max="5113" width="11.6640625" style="28" customWidth="1"/>
    <col min="5114" max="5114" width="17" style="28" customWidth="1"/>
    <col min="5115" max="5364" width="9.109375" style="28"/>
    <col min="5365" max="5365" width="14.109375" style="28" customWidth="1"/>
    <col min="5366" max="5366" width="15.44140625" style="28" customWidth="1"/>
    <col min="5367" max="5367" width="19.33203125" style="28" customWidth="1"/>
    <col min="5368" max="5368" width="12.44140625" style="28" customWidth="1"/>
    <col min="5369" max="5369" width="11.6640625" style="28" customWidth="1"/>
    <col min="5370" max="5370" width="17" style="28" customWidth="1"/>
    <col min="5371" max="5620" width="9.109375" style="28"/>
    <col min="5621" max="5621" width="14.109375" style="28" customWidth="1"/>
    <col min="5622" max="5622" width="15.44140625" style="28" customWidth="1"/>
    <col min="5623" max="5623" width="19.33203125" style="28" customWidth="1"/>
    <col min="5624" max="5624" width="12.44140625" style="28" customWidth="1"/>
    <col min="5625" max="5625" width="11.6640625" style="28" customWidth="1"/>
    <col min="5626" max="5626" width="17" style="28" customWidth="1"/>
    <col min="5627" max="5876" width="9.109375" style="28"/>
    <col min="5877" max="5877" width="14.109375" style="28" customWidth="1"/>
    <col min="5878" max="5878" width="15.44140625" style="28" customWidth="1"/>
    <col min="5879" max="5879" width="19.33203125" style="28" customWidth="1"/>
    <col min="5880" max="5880" width="12.44140625" style="28" customWidth="1"/>
    <col min="5881" max="5881" width="11.6640625" style="28" customWidth="1"/>
    <col min="5882" max="5882" width="17" style="28" customWidth="1"/>
    <col min="5883" max="6132" width="9.109375" style="28"/>
    <col min="6133" max="6133" width="14.109375" style="28" customWidth="1"/>
    <col min="6134" max="6134" width="15.44140625" style="28" customWidth="1"/>
    <col min="6135" max="6135" width="19.33203125" style="28" customWidth="1"/>
    <col min="6136" max="6136" width="12.44140625" style="28" customWidth="1"/>
    <col min="6137" max="6137" width="11.6640625" style="28" customWidth="1"/>
    <col min="6138" max="6138" width="17" style="28" customWidth="1"/>
    <col min="6139" max="6388" width="9.109375" style="28"/>
    <col min="6389" max="6389" width="14.109375" style="28" customWidth="1"/>
    <col min="6390" max="6390" width="15.44140625" style="28" customWidth="1"/>
    <col min="6391" max="6391" width="19.33203125" style="28" customWidth="1"/>
    <col min="6392" max="6392" width="12.44140625" style="28" customWidth="1"/>
    <col min="6393" max="6393" width="11.6640625" style="28" customWidth="1"/>
    <col min="6394" max="6394" width="17" style="28" customWidth="1"/>
    <col min="6395" max="6644" width="9.109375" style="28"/>
    <col min="6645" max="6645" width="14.109375" style="28" customWidth="1"/>
    <col min="6646" max="6646" width="15.44140625" style="28" customWidth="1"/>
    <col min="6647" max="6647" width="19.33203125" style="28" customWidth="1"/>
    <col min="6648" max="6648" width="12.44140625" style="28" customWidth="1"/>
    <col min="6649" max="6649" width="11.6640625" style="28" customWidth="1"/>
    <col min="6650" max="6650" width="17" style="28" customWidth="1"/>
    <col min="6651" max="6900" width="9.109375" style="28"/>
    <col min="6901" max="6901" width="14.109375" style="28" customWidth="1"/>
    <col min="6902" max="6902" width="15.44140625" style="28" customWidth="1"/>
    <col min="6903" max="6903" width="19.33203125" style="28" customWidth="1"/>
    <col min="6904" max="6904" width="12.44140625" style="28" customWidth="1"/>
    <col min="6905" max="6905" width="11.6640625" style="28" customWidth="1"/>
    <col min="6906" max="6906" width="17" style="28" customWidth="1"/>
    <col min="6907" max="7156" width="9.109375" style="28"/>
    <col min="7157" max="7157" width="14.109375" style="28" customWidth="1"/>
    <col min="7158" max="7158" width="15.44140625" style="28" customWidth="1"/>
    <col min="7159" max="7159" width="19.33203125" style="28" customWidth="1"/>
    <col min="7160" max="7160" width="12.44140625" style="28" customWidth="1"/>
    <col min="7161" max="7161" width="11.6640625" style="28" customWidth="1"/>
    <col min="7162" max="7162" width="17" style="28" customWidth="1"/>
    <col min="7163" max="7412" width="9.109375" style="28"/>
    <col min="7413" max="7413" width="14.109375" style="28" customWidth="1"/>
    <col min="7414" max="7414" width="15.44140625" style="28" customWidth="1"/>
    <col min="7415" max="7415" width="19.33203125" style="28" customWidth="1"/>
    <col min="7416" max="7416" width="12.44140625" style="28" customWidth="1"/>
    <col min="7417" max="7417" width="11.6640625" style="28" customWidth="1"/>
    <col min="7418" max="7418" width="17" style="28" customWidth="1"/>
    <col min="7419" max="7668" width="9.109375" style="28"/>
    <col min="7669" max="7669" width="14.109375" style="28" customWidth="1"/>
    <col min="7670" max="7670" width="15.44140625" style="28" customWidth="1"/>
    <col min="7671" max="7671" width="19.33203125" style="28" customWidth="1"/>
    <col min="7672" max="7672" width="12.44140625" style="28" customWidth="1"/>
    <col min="7673" max="7673" width="11.6640625" style="28" customWidth="1"/>
    <col min="7674" max="7674" width="17" style="28" customWidth="1"/>
    <col min="7675" max="7924" width="9.109375" style="28"/>
    <col min="7925" max="7925" width="14.109375" style="28" customWidth="1"/>
    <col min="7926" max="7926" width="15.44140625" style="28" customWidth="1"/>
    <col min="7927" max="7927" width="19.33203125" style="28" customWidth="1"/>
    <col min="7928" max="7928" width="12.44140625" style="28" customWidth="1"/>
    <col min="7929" max="7929" width="11.6640625" style="28" customWidth="1"/>
    <col min="7930" max="7930" width="17" style="28" customWidth="1"/>
    <col min="7931" max="8180" width="9.109375" style="28"/>
    <col min="8181" max="8181" width="14.109375" style="28" customWidth="1"/>
    <col min="8182" max="8182" width="15.44140625" style="28" customWidth="1"/>
    <col min="8183" max="8183" width="19.33203125" style="28" customWidth="1"/>
    <col min="8184" max="8184" width="12.44140625" style="28" customWidth="1"/>
    <col min="8185" max="8185" width="11.6640625" style="28" customWidth="1"/>
    <col min="8186" max="8186" width="17" style="28" customWidth="1"/>
    <col min="8187" max="8436" width="9.109375" style="28"/>
    <col min="8437" max="8437" width="14.109375" style="28" customWidth="1"/>
    <col min="8438" max="8438" width="15.44140625" style="28" customWidth="1"/>
    <col min="8439" max="8439" width="19.33203125" style="28" customWidth="1"/>
    <col min="8440" max="8440" width="12.44140625" style="28" customWidth="1"/>
    <col min="8441" max="8441" width="11.6640625" style="28" customWidth="1"/>
    <col min="8442" max="8442" width="17" style="28" customWidth="1"/>
    <col min="8443" max="8692" width="9.109375" style="28"/>
    <col min="8693" max="8693" width="14.109375" style="28" customWidth="1"/>
    <col min="8694" max="8694" width="15.44140625" style="28" customWidth="1"/>
    <col min="8695" max="8695" width="19.33203125" style="28" customWidth="1"/>
    <col min="8696" max="8696" width="12.44140625" style="28" customWidth="1"/>
    <col min="8697" max="8697" width="11.6640625" style="28" customWidth="1"/>
    <col min="8698" max="8698" width="17" style="28" customWidth="1"/>
    <col min="8699" max="8948" width="9.109375" style="28"/>
    <col min="8949" max="8949" width="14.109375" style="28" customWidth="1"/>
    <col min="8950" max="8950" width="15.44140625" style="28" customWidth="1"/>
    <col min="8951" max="8951" width="19.33203125" style="28" customWidth="1"/>
    <col min="8952" max="8952" width="12.44140625" style="28" customWidth="1"/>
    <col min="8953" max="8953" width="11.6640625" style="28" customWidth="1"/>
    <col min="8954" max="8954" width="17" style="28" customWidth="1"/>
    <col min="8955" max="9204" width="9.109375" style="28"/>
    <col min="9205" max="9205" width="14.109375" style="28" customWidth="1"/>
    <col min="9206" max="9206" width="15.44140625" style="28" customWidth="1"/>
    <col min="9207" max="9207" width="19.33203125" style="28" customWidth="1"/>
    <col min="9208" max="9208" width="12.44140625" style="28" customWidth="1"/>
    <col min="9209" max="9209" width="11.6640625" style="28" customWidth="1"/>
    <col min="9210" max="9210" width="17" style="28" customWidth="1"/>
    <col min="9211" max="9460" width="9.109375" style="28"/>
    <col min="9461" max="9461" width="14.109375" style="28" customWidth="1"/>
    <col min="9462" max="9462" width="15.44140625" style="28" customWidth="1"/>
    <col min="9463" max="9463" width="19.33203125" style="28" customWidth="1"/>
    <col min="9464" max="9464" width="12.44140625" style="28" customWidth="1"/>
    <col min="9465" max="9465" width="11.6640625" style="28" customWidth="1"/>
    <col min="9466" max="9466" width="17" style="28" customWidth="1"/>
    <col min="9467" max="9716" width="9.109375" style="28"/>
    <col min="9717" max="9717" width="14.109375" style="28" customWidth="1"/>
    <col min="9718" max="9718" width="15.44140625" style="28" customWidth="1"/>
    <col min="9719" max="9719" width="19.33203125" style="28" customWidth="1"/>
    <col min="9720" max="9720" width="12.44140625" style="28" customWidth="1"/>
    <col min="9721" max="9721" width="11.6640625" style="28" customWidth="1"/>
    <col min="9722" max="9722" width="17" style="28" customWidth="1"/>
    <col min="9723" max="9972" width="9.109375" style="28"/>
    <col min="9973" max="9973" width="14.109375" style="28" customWidth="1"/>
    <col min="9974" max="9974" width="15.44140625" style="28" customWidth="1"/>
    <col min="9975" max="9975" width="19.33203125" style="28" customWidth="1"/>
    <col min="9976" max="9976" width="12.44140625" style="28" customWidth="1"/>
    <col min="9977" max="9977" width="11.6640625" style="28" customWidth="1"/>
    <col min="9978" max="9978" width="17" style="28" customWidth="1"/>
    <col min="9979" max="10228" width="9.109375" style="28"/>
    <col min="10229" max="10229" width="14.109375" style="28" customWidth="1"/>
    <col min="10230" max="10230" width="15.44140625" style="28" customWidth="1"/>
    <col min="10231" max="10231" width="19.33203125" style="28" customWidth="1"/>
    <col min="10232" max="10232" width="12.44140625" style="28" customWidth="1"/>
    <col min="10233" max="10233" width="11.6640625" style="28" customWidth="1"/>
    <col min="10234" max="10234" width="17" style="28" customWidth="1"/>
    <col min="10235" max="10484" width="9.109375" style="28"/>
    <col min="10485" max="10485" width="14.109375" style="28" customWidth="1"/>
    <col min="10486" max="10486" width="15.44140625" style="28" customWidth="1"/>
    <col min="10487" max="10487" width="19.33203125" style="28" customWidth="1"/>
    <col min="10488" max="10488" width="12.44140625" style="28" customWidth="1"/>
    <col min="10489" max="10489" width="11.6640625" style="28" customWidth="1"/>
    <col min="10490" max="10490" width="17" style="28" customWidth="1"/>
    <col min="10491" max="10740" width="9.109375" style="28"/>
    <col min="10741" max="10741" width="14.109375" style="28" customWidth="1"/>
    <col min="10742" max="10742" width="15.44140625" style="28" customWidth="1"/>
    <col min="10743" max="10743" width="19.33203125" style="28" customWidth="1"/>
    <col min="10744" max="10744" width="12.44140625" style="28" customWidth="1"/>
    <col min="10745" max="10745" width="11.6640625" style="28" customWidth="1"/>
    <col min="10746" max="10746" width="17" style="28" customWidth="1"/>
    <col min="10747" max="10996" width="9.109375" style="28"/>
    <col min="10997" max="10997" width="14.109375" style="28" customWidth="1"/>
    <col min="10998" max="10998" width="15.44140625" style="28" customWidth="1"/>
    <col min="10999" max="10999" width="19.33203125" style="28" customWidth="1"/>
    <col min="11000" max="11000" width="12.44140625" style="28" customWidth="1"/>
    <col min="11001" max="11001" width="11.6640625" style="28" customWidth="1"/>
    <col min="11002" max="11002" width="17" style="28" customWidth="1"/>
    <col min="11003" max="11252" width="9.109375" style="28"/>
    <col min="11253" max="11253" width="14.109375" style="28" customWidth="1"/>
    <col min="11254" max="11254" width="15.44140625" style="28" customWidth="1"/>
    <col min="11255" max="11255" width="19.33203125" style="28" customWidth="1"/>
    <col min="11256" max="11256" width="12.44140625" style="28" customWidth="1"/>
    <col min="11257" max="11257" width="11.6640625" style="28" customWidth="1"/>
    <col min="11258" max="11258" width="17" style="28" customWidth="1"/>
    <col min="11259" max="11508" width="9.109375" style="28"/>
    <col min="11509" max="11509" width="14.109375" style="28" customWidth="1"/>
    <col min="11510" max="11510" width="15.44140625" style="28" customWidth="1"/>
    <col min="11511" max="11511" width="19.33203125" style="28" customWidth="1"/>
    <col min="11512" max="11512" width="12.44140625" style="28" customWidth="1"/>
    <col min="11513" max="11513" width="11.6640625" style="28" customWidth="1"/>
    <col min="11514" max="11514" width="17" style="28" customWidth="1"/>
    <col min="11515" max="11764" width="9.109375" style="28"/>
    <col min="11765" max="11765" width="14.109375" style="28" customWidth="1"/>
    <col min="11766" max="11766" width="15.44140625" style="28" customWidth="1"/>
    <col min="11767" max="11767" width="19.33203125" style="28" customWidth="1"/>
    <col min="11768" max="11768" width="12.44140625" style="28" customWidth="1"/>
    <col min="11769" max="11769" width="11.6640625" style="28" customWidth="1"/>
    <col min="11770" max="11770" width="17" style="28" customWidth="1"/>
    <col min="11771" max="12020" width="9.109375" style="28"/>
    <col min="12021" max="12021" width="14.109375" style="28" customWidth="1"/>
    <col min="12022" max="12022" width="15.44140625" style="28" customWidth="1"/>
    <col min="12023" max="12023" width="19.33203125" style="28" customWidth="1"/>
    <col min="12024" max="12024" width="12.44140625" style="28" customWidth="1"/>
    <col min="12025" max="12025" width="11.6640625" style="28" customWidth="1"/>
    <col min="12026" max="12026" width="17" style="28" customWidth="1"/>
    <col min="12027" max="12276" width="9.109375" style="28"/>
    <col min="12277" max="12277" width="14.109375" style="28" customWidth="1"/>
    <col min="12278" max="12278" width="15.44140625" style="28" customWidth="1"/>
    <col min="12279" max="12279" width="19.33203125" style="28" customWidth="1"/>
    <col min="12280" max="12280" width="12.44140625" style="28" customWidth="1"/>
    <col min="12281" max="12281" width="11.6640625" style="28" customWidth="1"/>
    <col min="12282" max="12282" width="17" style="28" customWidth="1"/>
    <col min="12283" max="12532" width="9.109375" style="28"/>
    <col min="12533" max="12533" width="14.109375" style="28" customWidth="1"/>
    <col min="12534" max="12534" width="15.44140625" style="28" customWidth="1"/>
    <col min="12535" max="12535" width="19.33203125" style="28" customWidth="1"/>
    <col min="12536" max="12536" width="12.44140625" style="28" customWidth="1"/>
    <col min="12537" max="12537" width="11.6640625" style="28" customWidth="1"/>
    <col min="12538" max="12538" width="17" style="28" customWidth="1"/>
    <col min="12539" max="12788" width="9.109375" style="28"/>
    <col min="12789" max="12789" width="14.109375" style="28" customWidth="1"/>
    <col min="12790" max="12790" width="15.44140625" style="28" customWidth="1"/>
    <col min="12791" max="12791" width="19.33203125" style="28" customWidth="1"/>
    <col min="12792" max="12792" width="12.44140625" style="28" customWidth="1"/>
    <col min="12793" max="12793" width="11.6640625" style="28" customWidth="1"/>
    <col min="12794" max="12794" width="17" style="28" customWidth="1"/>
    <col min="12795" max="13044" width="9.109375" style="28"/>
    <col min="13045" max="13045" width="14.109375" style="28" customWidth="1"/>
    <col min="13046" max="13046" width="15.44140625" style="28" customWidth="1"/>
    <col min="13047" max="13047" width="19.33203125" style="28" customWidth="1"/>
    <col min="13048" max="13048" width="12.44140625" style="28" customWidth="1"/>
    <col min="13049" max="13049" width="11.6640625" style="28" customWidth="1"/>
    <col min="13050" max="13050" width="17" style="28" customWidth="1"/>
    <col min="13051" max="13300" width="9.109375" style="28"/>
    <col min="13301" max="13301" width="14.109375" style="28" customWidth="1"/>
    <col min="13302" max="13302" width="15.44140625" style="28" customWidth="1"/>
    <col min="13303" max="13303" width="19.33203125" style="28" customWidth="1"/>
    <col min="13304" max="13304" width="12.44140625" style="28" customWidth="1"/>
    <col min="13305" max="13305" width="11.6640625" style="28" customWidth="1"/>
    <col min="13306" max="13306" width="17" style="28" customWidth="1"/>
    <col min="13307" max="13556" width="9.109375" style="28"/>
    <col min="13557" max="13557" width="14.109375" style="28" customWidth="1"/>
    <col min="13558" max="13558" width="15.44140625" style="28" customWidth="1"/>
    <col min="13559" max="13559" width="19.33203125" style="28" customWidth="1"/>
    <col min="13560" max="13560" width="12.44140625" style="28" customWidth="1"/>
    <col min="13561" max="13561" width="11.6640625" style="28" customWidth="1"/>
    <col min="13562" max="13562" width="17" style="28" customWidth="1"/>
    <col min="13563" max="13812" width="9.109375" style="28"/>
    <col min="13813" max="13813" width="14.109375" style="28" customWidth="1"/>
    <col min="13814" max="13814" width="15.44140625" style="28" customWidth="1"/>
    <col min="13815" max="13815" width="19.33203125" style="28" customWidth="1"/>
    <col min="13816" max="13816" width="12.44140625" style="28" customWidth="1"/>
    <col min="13817" max="13817" width="11.6640625" style="28" customWidth="1"/>
    <col min="13818" max="13818" width="17" style="28" customWidth="1"/>
    <col min="13819" max="14068" width="9.109375" style="28"/>
    <col min="14069" max="14069" width="14.109375" style="28" customWidth="1"/>
    <col min="14070" max="14070" width="15.44140625" style="28" customWidth="1"/>
    <col min="14071" max="14071" width="19.33203125" style="28" customWidth="1"/>
    <col min="14072" max="14072" width="12.44140625" style="28" customWidth="1"/>
    <col min="14073" max="14073" width="11.6640625" style="28" customWidth="1"/>
    <col min="14074" max="14074" width="17" style="28" customWidth="1"/>
    <col min="14075" max="14324" width="9.109375" style="28"/>
    <col min="14325" max="14325" width="14.109375" style="28" customWidth="1"/>
    <col min="14326" max="14326" width="15.44140625" style="28" customWidth="1"/>
    <col min="14327" max="14327" width="19.33203125" style="28" customWidth="1"/>
    <col min="14328" max="14328" width="12.44140625" style="28" customWidth="1"/>
    <col min="14329" max="14329" width="11.6640625" style="28" customWidth="1"/>
    <col min="14330" max="14330" width="17" style="28" customWidth="1"/>
    <col min="14331" max="14580" width="9.109375" style="28"/>
    <col min="14581" max="14581" width="14.109375" style="28" customWidth="1"/>
    <col min="14582" max="14582" width="15.44140625" style="28" customWidth="1"/>
    <col min="14583" max="14583" width="19.33203125" style="28" customWidth="1"/>
    <col min="14584" max="14584" width="12.44140625" style="28" customWidth="1"/>
    <col min="14585" max="14585" width="11.6640625" style="28" customWidth="1"/>
    <col min="14586" max="14586" width="17" style="28" customWidth="1"/>
    <col min="14587" max="14836" width="9.109375" style="28"/>
    <col min="14837" max="14837" width="14.109375" style="28" customWidth="1"/>
    <col min="14838" max="14838" width="15.44140625" style="28" customWidth="1"/>
    <col min="14839" max="14839" width="19.33203125" style="28" customWidth="1"/>
    <col min="14840" max="14840" width="12.44140625" style="28" customWidth="1"/>
    <col min="14841" max="14841" width="11.6640625" style="28" customWidth="1"/>
    <col min="14842" max="14842" width="17" style="28" customWidth="1"/>
    <col min="14843" max="15092" width="9.109375" style="28"/>
    <col min="15093" max="15093" width="14.109375" style="28" customWidth="1"/>
    <col min="15094" max="15094" width="15.44140625" style="28" customWidth="1"/>
    <col min="15095" max="15095" width="19.33203125" style="28" customWidth="1"/>
    <col min="15096" max="15096" width="12.44140625" style="28" customWidth="1"/>
    <col min="15097" max="15097" width="11.6640625" style="28" customWidth="1"/>
    <col min="15098" max="15098" width="17" style="28" customWidth="1"/>
    <col min="15099" max="15348" width="9.109375" style="28"/>
    <col min="15349" max="15349" width="14.109375" style="28" customWidth="1"/>
    <col min="15350" max="15350" width="15.44140625" style="28" customWidth="1"/>
    <col min="15351" max="15351" width="19.33203125" style="28" customWidth="1"/>
    <col min="15352" max="15352" width="12.44140625" style="28" customWidth="1"/>
    <col min="15353" max="15353" width="11.6640625" style="28" customWidth="1"/>
    <col min="15354" max="15354" width="17" style="28" customWidth="1"/>
    <col min="15355" max="15604" width="9.109375" style="28"/>
    <col min="15605" max="15605" width="14.109375" style="28" customWidth="1"/>
    <col min="15606" max="15606" width="15.44140625" style="28" customWidth="1"/>
    <col min="15607" max="15607" width="19.33203125" style="28" customWidth="1"/>
    <col min="15608" max="15608" width="12.44140625" style="28" customWidth="1"/>
    <col min="15609" max="15609" width="11.6640625" style="28" customWidth="1"/>
    <col min="15610" max="15610" width="17" style="28" customWidth="1"/>
    <col min="15611" max="15860" width="9.109375" style="28"/>
    <col min="15861" max="15861" width="14.109375" style="28" customWidth="1"/>
    <col min="15862" max="15862" width="15.44140625" style="28" customWidth="1"/>
    <col min="15863" max="15863" width="19.33203125" style="28" customWidth="1"/>
    <col min="15864" max="15864" width="12.44140625" style="28" customWidth="1"/>
    <col min="15865" max="15865" width="11.6640625" style="28" customWidth="1"/>
    <col min="15866" max="15866" width="17" style="28" customWidth="1"/>
    <col min="15867" max="16116" width="9.109375" style="28"/>
    <col min="16117" max="16117" width="14.109375" style="28" customWidth="1"/>
    <col min="16118" max="16118" width="15.44140625" style="28" customWidth="1"/>
    <col min="16119" max="16119" width="19.33203125" style="28" customWidth="1"/>
    <col min="16120" max="16120" width="12.44140625" style="28" customWidth="1"/>
    <col min="16121" max="16121" width="11.6640625" style="28" customWidth="1"/>
    <col min="16122" max="16122" width="17" style="28" customWidth="1"/>
    <col min="16123" max="16384" width="9.109375" style="28"/>
  </cols>
  <sheetData>
    <row r="1" spans="1:19" ht="14.4">
      <c r="A1" s="29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</row>
    <row r="2" spans="1:19" s="37" customFormat="1" ht="25.8">
      <c r="A2" s="101" t="s">
        <v>52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  <c r="N2" s="101"/>
      <c r="O2" s="101"/>
      <c r="P2" s="101"/>
      <c r="Q2" s="101"/>
      <c r="R2" s="101"/>
      <c r="S2" s="101"/>
    </row>
    <row r="3" spans="1:19" ht="14.4">
      <c r="A3" s="29" t="s">
        <v>379</v>
      </c>
      <c r="B3" s="29" t="s">
        <v>380</v>
      </c>
      <c r="C3" s="29" t="s">
        <v>381</v>
      </c>
      <c r="D3" s="29" t="s">
        <v>382</v>
      </c>
      <c r="E3" s="29" t="s">
        <v>93</v>
      </c>
      <c r="F3" s="29" t="s">
        <v>381</v>
      </c>
      <c r="G3" s="29" t="s">
        <v>382</v>
      </c>
      <c r="H3" s="29" t="s">
        <v>32</v>
      </c>
      <c r="I3" s="29" t="s">
        <v>33</v>
      </c>
      <c r="J3" s="29"/>
      <c r="K3" s="29" t="s">
        <v>321</v>
      </c>
      <c r="L3" s="29" t="s">
        <v>390</v>
      </c>
      <c r="M3" s="29" t="s">
        <v>391</v>
      </c>
      <c r="N3" s="29"/>
      <c r="O3" s="29" t="s">
        <v>321</v>
      </c>
      <c r="P3" s="29" t="s">
        <v>32</v>
      </c>
      <c r="Q3" s="29" t="s">
        <v>33</v>
      </c>
      <c r="R3" s="29"/>
      <c r="S3" s="29"/>
    </row>
    <row r="4" spans="1:19" ht="14.4">
      <c r="A4" s="81" t="s">
        <v>321</v>
      </c>
      <c r="B4" s="29" t="s">
        <v>55</v>
      </c>
      <c r="C4" s="55">
        <v>114.30971893840407</v>
      </c>
      <c r="D4" s="55">
        <v>252.16329634682126</v>
      </c>
      <c r="E4" s="29">
        <v>1</v>
      </c>
      <c r="F4" s="29"/>
      <c r="G4" s="29"/>
      <c r="H4" s="29"/>
      <c r="I4" s="29"/>
      <c r="J4" s="29"/>
      <c r="K4" s="29" t="s">
        <v>4</v>
      </c>
      <c r="L4" s="25">
        <f>F9/1000</f>
        <v>0.10312912226805424</v>
      </c>
      <c r="M4" s="25">
        <f>G9/1000</f>
        <v>0.22015797240432836</v>
      </c>
      <c r="N4" s="29"/>
      <c r="O4" s="29" t="s">
        <v>4</v>
      </c>
      <c r="P4" s="29">
        <f>H9/1000</f>
        <v>5.0259965217035053E-2</v>
      </c>
      <c r="Q4" s="29">
        <f>I9/1000</f>
        <v>8.0082684092815049E-2</v>
      </c>
      <c r="R4" s="29"/>
      <c r="S4" s="29"/>
    </row>
    <row r="5" spans="1:19" ht="14.4">
      <c r="A5" s="81"/>
      <c r="B5" s="29" t="s">
        <v>56</v>
      </c>
      <c r="C5" s="55">
        <v>115.4499445497725</v>
      </c>
      <c r="D5" s="55">
        <v>253.0205039218713</v>
      </c>
      <c r="E5" s="29">
        <v>1</v>
      </c>
      <c r="F5" s="29"/>
      <c r="G5" s="29"/>
      <c r="H5" s="29"/>
      <c r="I5" s="29"/>
      <c r="J5" s="29"/>
      <c r="K5" s="29" t="s">
        <v>7</v>
      </c>
      <c r="L5" s="25">
        <f>F15/1000</f>
        <v>2.0321699613098754E-3</v>
      </c>
      <c r="M5" s="25">
        <f>G15/1000</f>
        <v>6.4956516086146516E-3</v>
      </c>
      <c r="N5" s="29"/>
      <c r="O5" s="29" t="s">
        <v>7</v>
      </c>
      <c r="P5" s="29">
        <f>H15/1000</f>
        <v>1.0370662261635236E-3</v>
      </c>
      <c r="Q5" s="29">
        <f>I15/1000</f>
        <v>1.0949332064077255E-3</v>
      </c>
      <c r="R5" s="29"/>
      <c r="S5" s="29"/>
    </row>
    <row r="6" spans="1:19" ht="14.4">
      <c r="A6" s="81"/>
      <c r="B6" s="29" t="s">
        <v>57</v>
      </c>
      <c r="C6" s="55">
        <v>174.35928372163676</v>
      </c>
      <c r="D6" s="55">
        <v>330.7006662844135</v>
      </c>
      <c r="E6" s="29">
        <v>1</v>
      </c>
      <c r="F6" s="29"/>
      <c r="G6" s="29"/>
      <c r="H6" s="29"/>
      <c r="I6" s="29"/>
      <c r="J6" s="29"/>
      <c r="K6" s="29" t="s">
        <v>5</v>
      </c>
      <c r="L6" s="25" t="e">
        <f>F21/1000</f>
        <v>#DIV/0!</v>
      </c>
      <c r="M6" s="25">
        <f>G21/1000</f>
        <v>1.586522397083865E-2</v>
      </c>
      <c r="N6" s="29"/>
      <c r="O6" s="29" t="s">
        <v>5</v>
      </c>
      <c r="P6" s="29" t="e">
        <f>H21/1000</f>
        <v>#DIV/0!</v>
      </c>
      <c r="Q6" s="29">
        <f>I21/1000</f>
        <v>7.0562262105923444E-3</v>
      </c>
      <c r="R6" s="29"/>
      <c r="S6" s="29"/>
    </row>
    <row r="7" spans="1:19" ht="14.4">
      <c r="A7" s="81"/>
      <c r="B7" s="29" t="s">
        <v>58</v>
      </c>
      <c r="C7" s="55">
        <v>125.00155457060518</v>
      </c>
      <c r="D7" s="55">
        <v>232.21413555196261</v>
      </c>
      <c r="E7" s="29">
        <v>1</v>
      </c>
      <c r="F7" s="29"/>
      <c r="G7" s="29"/>
      <c r="H7" s="29"/>
      <c r="I7" s="29"/>
      <c r="J7" s="29"/>
      <c r="K7" s="29" t="s">
        <v>8</v>
      </c>
      <c r="L7" s="25" t="e">
        <f>F27/1000</f>
        <v>#DIV/0!</v>
      </c>
      <c r="M7" s="25">
        <f>G27/1000</f>
        <v>1.2460392989500323E-2</v>
      </c>
      <c r="N7" s="29"/>
      <c r="O7" s="29" t="s">
        <v>8</v>
      </c>
      <c r="P7" s="29" t="e">
        <f>H27/1000</f>
        <v>#DIV/0!</v>
      </c>
      <c r="Q7" s="29">
        <f>I27/1000</f>
        <v>1.6780472373867613E-3</v>
      </c>
      <c r="R7" s="29"/>
      <c r="S7" s="29"/>
    </row>
    <row r="8" spans="1:19" ht="14.4">
      <c r="A8" s="81"/>
      <c r="B8" s="29" t="s">
        <v>59</v>
      </c>
      <c r="C8" s="55">
        <v>46.077121738903521</v>
      </c>
      <c r="D8" s="55">
        <v>129.95819321144623</v>
      </c>
      <c r="E8" s="29">
        <v>1</v>
      </c>
      <c r="F8" s="29"/>
      <c r="G8" s="29"/>
      <c r="H8" s="29"/>
      <c r="I8" s="29"/>
      <c r="J8" s="29"/>
      <c r="K8" s="29" t="s">
        <v>6</v>
      </c>
      <c r="L8" s="25" t="e">
        <f>F33/1000</f>
        <v>#DIV/0!</v>
      </c>
      <c r="M8" s="25">
        <f>G33/1000</f>
        <v>2.2240663818687594E-2</v>
      </c>
      <c r="N8" s="29"/>
      <c r="O8" s="29" t="s">
        <v>6</v>
      </c>
      <c r="P8" s="29" t="e">
        <f>H27/1000</f>
        <v>#DIV/0!</v>
      </c>
      <c r="Q8" s="29">
        <f>I27/1000</f>
        <v>1.6780472373867613E-3</v>
      </c>
      <c r="R8" s="29"/>
      <c r="S8" s="29"/>
    </row>
    <row r="9" spans="1:19" ht="14.4">
      <c r="A9" s="81"/>
      <c r="B9" s="29" t="s">
        <v>60</v>
      </c>
      <c r="C9" s="55">
        <v>43.577110089003277</v>
      </c>
      <c r="D9" s="55">
        <v>122.89103910945519</v>
      </c>
      <c r="E9" s="29">
        <v>1</v>
      </c>
      <c r="F9" s="25">
        <f>AVERAGE(C4:C9)</f>
        <v>103.12912226805423</v>
      </c>
      <c r="G9" s="25">
        <f>AVERAGE(D4:D9)</f>
        <v>220.15797240432835</v>
      </c>
      <c r="H9" s="29">
        <f>_xlfn.STDEV.S(C4:C9)</f>
        <v>50.259965217035052</v>
      </c>
      <c r="I9" s="29">
        <f>_xlfn.STDEV.S(D4:D9)</f>
        <v>80.082684092815043</v>
      </c>
      <c r="J9" s="29"/>
      <c r="K9" s="29" t="s">
        <v>9</v>
      </c>
      <c r="L9" s="25" t="e">
        <f>F33/1000</f>
        <v>#DIV/0!</v>
      </c>
      <c r="M9" s="25">
        <f>G39/1000</f>
        <v>6.5832485154474416E-2</v>
      </c>
      <c r="N9" s="29"/>
      <c r="O9" s="29" t="s">
        <v>9</v>
      </c>
      <c r="P9" s="29" t="e">
        <f>H33/1000</f>
        <v>#DIV/0!</v>
      </c>
      <c r="Q9" s="29">
        <f>I33/1000</f>
        <v>3.1763420841799156E-3</v>
      </c>
      <c r="R9" s="29"/>
      <c r="S9" s="29"/>
    </row>
    <row r="10" spans="1:19" ht="14.4">
      <c r="A10" s="81"/>
      <c r="B10" s="29" t="s">
        <v>61</v>
      </c>
      <c r="C10" s="29">
        <v>2.9813790424701798</v>
      </c>
      <c r="D10" s="29">
        <v>6.6777749033155249</v>
      </c>
      <c r="E10" s="29">
        <v>1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</row>
    <row r="11" spans="1:19" ht="14.4">
      <c r="A11" s="81"/>
      <c r="B11" s="29" t="s">
        <v>62</v>
      </c>
      <c r="C11" s="29">
        <v>2.1898295646056507</v>
      </c>
      <c r="D11" s="29">
        <v>7.4653691227652068</v>
      </c>
      <c r="E11" s="29">
        <v>1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</row>
    <row r="12" spans="1:19" ht="14.4">
      <c r="A12" s="81"/>
      <c r="B12" s="29" t="s">
        <v>63</v>
      </c>
      <c r="C12" s="29" t="s">
        <v>38</v>
      </c>
      <c r="D12" s="29">
        <v>5.0150750173697256</v>
      </c>
      <c r="E12" s="29">
        <v>1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</row>
    <row r="13" spans="1:19" ht="14.4">
      <c r="A13" s="81"/>
      <c r="B13" s="29" t="s">
        <v>64</v>
      </c>
      <c r="C13" s="29" t="s">
        <v>38</v>
      </c>
      <c r="D13" s="29">
        <v>5.2410728891687812</v>
      </c>
      <c r="E13" s="29">
        <v>1</v>
      </c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</row>
    <row r="14" spans="1:19" ht="14.4">
      <c r="A14" s="81"/>
      <c r="B14" s="29" t="s">
        <v>65</v>
      </c>
      <c r="C14" s="29" t="s">
        <v>38</v>
      </c>
      <c r="D14" s="29">
        <v>7.2612755246332981</v>
      </c>
      <c r="E14" s="29">
        <v>1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</row>
    <row r="15" spans="1:19" ht="14.4">
      <c r="A15" s="81"/>
      <c r="B15" s="29" t="s">
        <v>66</v>
      </c>
      <c r="C15" s="29">
        <v>0.92530127685379537</v>
      </c>
      <c r="D15" s="29">
        <v>7.3133421944353749</v>
      </c>
      <c r="E15" s="29">
        <v>1</v>
      </c>
      <c r="F15" s="25">
        <f t="shared" ref="F15:G15" si="0">AVERAGE(C10:C15)</f>
        <v>2.0321699613098754</v>
      </c>
      <c r="G15" s="25">
        <f t="shared" si="0"/>
        <v>6.4956516086146516</v>
      </c>
      <c r="H15" s="29">
        <f t="shared" ref="H15:I15" si="1">_xlfn.STDEV.S(C10:C15)</f>
        <v>1.0370662261635235</v>
      </c>
      <c r="I15" s="29">
        <f t="shared" si="1"/>
        <v>1.0949332064077255</v>
      </c>
      <c r="J15" s="29"/>
      <c r="K15" s="29"/>
      <c r="L15" s="29"/>
      <c r="M15" s="29"/>
      <c r="N15" s="29"/>
      <c r="O15" s="29"/>
      <c r="P15" s="29"/>
      <c r="Q15" s="29"/>
      <c r="R15" s="29"/>
      <c r="S15" s="29"/>
    </row>
    <row r="16" spans="1:19" ht="14.4">
      <c r="A16" s="81"/>
      <c r="B16" s="29" t="s">
        <v>67</v>
      </c>
      <c r="C16" s="29" t="s">
        <v>38</v>
      </c>
      <c r="D16" s="29">
        <v>15.546611059080572</v>
      </c>
      <c r="E16" s="29">
        <v>1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</row>
    <row r="17" spans="1:19" ht="14.4">
      <c r="A17" s="81"/>
      <c r="B17" s="29" t="s">
        <v>68</v>
      </c>
      <c r="C17" s="29" t="s">
        <v>38</v>
      </c>
      <c r="D17" s="29">
        <v>18.021591492194212</v>
      </c>
      <c r="E17" s="29">
        <v>1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</row>
    <row r="18" spans="1:19" ht="14.4">
      <c r="A18" s="81"/>
      <c r="B18" s="29" t="s">
        <v>69</v>
      </c>
      <c r="C18" s="29" t="s">
        <v>38</v>
      </c>
      <c r="D18" s="29">
        <v>24.086654206656728</v>
      </c>
      <c r="E18" s="29">
        <v>1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</row>
    <row r="19" spans="1:19" ht="14.4">
      <c r="A19" s="81"/>
      <c r="B19" s="29" t="s">
        <v>70</v>
      </c>
      <c r="C19" s="29" t="s">
        <v>38</v>
      </c>
      <c r="D19" s="29">
        <v>22.271266377671825</v>
      </c>
      <c r="E19" s="29">
        <v>1</v>
      </c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</row>
    <row r="20" spans="1:19" ht="14.4">
      <c r="A20" s="81"/>
      <c r="B20" s="29" t="s">
        <v>71</v>
      </c>
      <c r="C20" s="29" t="s">
        <v>38</v>
      </c>
      <c r="D20" s="29">
        <v>7.7302267518655974</v>
      </c>
      <c r="E20" s="29">
        <v>1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</row>
    <row r="21" spans="1:19" ht="14.4">
      <c r="A21" s="81"/>
      <c r="B21" s="29" t="s">
        <v>72</v>
      </c>
      <c r="C21" s="29" t="s">
        <v>38</v>
      </c>
      <c r="D21" s="29">
        <v>7.5349939375629669</v>
      </c>
      <c r="E21" s="29">
        <v>1</v>
      </c>
      <c r="F21" s="25" t="e">
        <f t="shared" ref="F21:G21" si="2">AVERAGE(C16:C21)</f>
        <v>#DIV/0!</v>
      </c>
      <c r="G21" s="25">
        <f t="shared" si="2"/>
        <v>15.865223970838651</v>
      </c>
      <c r="H21" s="29" t="e">
        <f t="shared" ref="H21:I21" si="3">_xlfn.STDEV.S(C16:C21)</f>
        <v>#DIV/0!</v>
      </c>
      <c r="I21" s="29">
        <f t="shared" si="3"/>
        <v>7.0562262105923441</v>
      </c>
      <c r="J21" s="29"/>
      <c r="K21" s="29"/>
      <c r="L21" s="29"/>
      <c r="M21" s="29"/>
      <c r="N21" s="29"/>
      <c r="O21" s="29"/>
      <c r="P21" s="29"/>
      <c r="Q21" s="29"/>
      <c r="R21" s="29"/>
      <c r="S21" s="29"/>
    </row>
    <row r="22" spans="1:19" ht="14.4">
      <c r="A22" s="81"/>
      <c r="B22" s="29" t="s">
        <v>73</v>
      </c>
      <c r="C22" s="29" t="s">
        <v>38</v>
      </c>
      <c r="D22" s="29">
        <v>13.160265764289072</v>
      </c>
      <c r="E22" s="29">
        <v>1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29"/>
      <c r="S22" s="29"/>
    </row>
    <row r="23" spans="1:19" ht="14.4">
      <c r="A23" s="81"/>
      <c r="B23" s="29" t="s">
        <v>74</v>
      </c>
      <c r="C23" s="29" t="s">
        <v>38</v>
      </c>
      <c r="D23" s="29">
        <v>14.519146546536669</v>
      </c>
      <c r="E23" s="29">
        <v>1</v>
      </c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</row>
    <row r="24" spans="1:19" ht="14.4">
      <c r="A24" s="81"/>
      <c r="B24" s="29" t="s">
        <v>75</v>
      </c>
      <c r="C24" s="29" t="s">
        <v>38</v>
      </c>
      <c r="D24" s="29">
        <v>10.031316940869315</v>
      </c>
      <c r="E24" s="29">
        <v>1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29"/>
      <c r="S24" s="29"/>
    </row>
    <row r="25" spans="1:19" ht="14.4">
      <c r="A25" s="81"/>
      <c r="B25" s="29" t="s">
        <v>76</v>
      </c>
      <c r="C25" s="29" t="s">
        <v>38</v>
      </c>
      <c r="D25" s="29">
        <v>10.924663910302113</v>
      </c>
      <c r="E25" s="29">
        <v>1</v>
      </c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</row>
    <row r="26" spans="1:19" ht="14.4">
      <c r="A26" s="81"/>
      <c r="B26" s="29" t="s">
        <v>77</v>
      </c>
      <c r="C26" s="29" t="s">
        <v>38</v>
      </c>
      <c r="D26" s="29">
        <v>12.636506599948859</v>
      </c>
      <c r="E26" s="29">
        <v>1</v>
      </c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</row>
    <row r="27" spans="1:19" ht="14.4">
      <c r="A27" s="81"/>
      <c r="B27" s="29" t="s">
        <v>78</v>
      </c>
      <c r="C27" s="29" t="s">
        <v>38</v>
      </c>
      <c r="D27" s="29">
        <v>13.490458175055904</v>
      </c>
      <c r="E27" s="29">
        <v>1</v>
      </c>
      <c r="F27" s="25" t="e">
        <f t="shared" ref="F27:G27" si="4">AVERAGE(C22:C27)</f>
        <v>#DIV/0!</v>
      </c>
      <c r="G27" s="25">
        <f t="shared" si="4"/>
        <v>12.460392989500322</v>
      </c>
      <c r="H27" s="29" t="e">
        <f t="shared" ref="H27:I27" si="5">_xlfn.STDEV.S(C22:C27)</f>
        <v>#DIV/0!</v>
      </c>
      <c r="I27" s="29">
        <f t="shared" si="5"/>
        <v>1.6780472373867612</v>
      </c>
      <c r="J27" s="29"/>
      <c r="K27" s="29"/>
      <c r="L27" s="29"/>
      <c r="M27" s="29"/>
      <c r="N27" s="29"/>
      <c r="O27" s="29"/>
      <c r="P27" s="29"/>
      <c r="Q27" s="29"/>
      <c r="R27" s="29"/>
      <c r="S27" s="29"/>
    </row>
    <row r="28" spans="1:19" ht="14.4">
      <c r="A28" s="81"/>
      <c r="B28" s="29" t="s">
        <v>79</v>
      </c>
      <c r="C28" s="29" t="s">
        <v>38</v>
      </c>
      <c r="D28" s="29">
        <v>25.631303030670345</v>
      </c>
      <c r="E28" s="29">
        <v>1</v>
      </c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</row>
    <row r="29" spans="1:19" ht="14.4">
      <c r="A29" s="81"/>
      <c r="B29" s="29" t="s">
        <v>80</v>
      </c>
      <c r="C29" s="29" t="s">
        <v>38</v>
      </c>
      <c r="D29" s="29">
        <v>16.750192765717305</v>
      </c>
      <c r="E29" s="29">
        <v>1</v>
      </c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</row>
    <row r="30" spans="1:19" ht="14.4">
      <c r="A30" s="81"/>
      <c r="B30" s="29" t="s">
        <v>81</v>
      </c>
      <c r="C30" s="29" t="s">
        <v>38</v>
      </c>
      <c r="D30" s="29">
        <v>23.669967746827091</v>
      </c>
      <c r="E30" s="29">
        <v>1</v>
      </c>
      <c r="F30" s="29"/>
      <c r="G30" s="29"/>
      <c r="H30" s="29"/>
      <c r="I30" s="29"/>
      <c r="J30" s="29"/>
      <c r="K30" s="29"/>
      <c r="L30" s="29"/>
      <c r="M30" s="29"/>
      <c r="N30" s="29"/>
      <c r="O30" s="29"/>
      <c r="P30" s="29"/>
      <c r="Q30" s="29"/>
      <c r="R30" s="29"/>
      <c r="S30" s="29"/>
    </row>
    <row r="31" spans="1:19" ht="14.4">
      <c r="A31" s="81"/>
      <c r="B31" s="29" t="s">
        <v>82</v>
      </c>
      <c r="C31" s="29" t="s">
        <v>38</v>
      </c>
      <c r="D31" s="29">
        <v>24.550281262013762</v>
      </c>
      <c r="E31" s="29">
        <v>1</v>
      </c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</row>
    <row r="32" spans="1:19" ht="14.4">
      <c r="A32" s="81"/>
      <c r="B32" s="29" t="s">
        <v>83</v>
      </c>
      <c r="C32" s="29" t="s">
        <v>38</v>
      </c>
      <c r="D32" s="29">
        <v>21.625433555319674</v>
      </c>
      <c r="E32" s="29">
        <v>1</v>
      </c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</row>
    <row r="33" spans="1:45" ht="14.4">
      <c r="A33" s="81"/>
      <c r="B33" s="29" t="s">
        <v>84</v>
      </c>
      <c r="C33" s="29" t="s">
        <v>38</v>
      </c>
      <c r="D33" s="29">
        <v>21.216804551577386</v>
      </c>
      <c r="E33" s="29">
        <v>1</v>
      </c>
      <c r="F33" s="25" t="e">
        <f t="shared" ref="F33:G33" si="6">AVERAGE(C28:C33)</f>
        <v>#DIV/0!</v>
      </c>
      <c r="G33" s="25">
        <f t="shared" si="6"/>
        <v>22.240663818687594</v>
      </c>
      <c r="H33" s="29" t="e">
        <f t="shared" ref="H33:I33" si="7">_xlfn.STDEV.S(C28:C33)</f>
        <v>#DIV/0!</v>
      </c>
      <c r="I33" s="29">
        <f t="shared" si="7"/>
        <v>3.1763420841799155</v>
      </c>
      <c r="J33" s="29"/>
      <c r="K33" s="29"/>
      <c r="L33" s="29"/>
      <c r="M33" s="29"/>
      <c r="N33" s="29"/>
      <c r="O33" s="29"/>
      <c r="P33" s="29"/>
      <c r="Q33" s="29"/>
      <c r="R33" s="29"/>
      <c r="S33" s="29"/>
    </row>
    <row r="34" spans="1:45" ht="14.4">
      <c r="A34" s="81"/>
      <c r="B34" s="29" t="s">
        <v>85</v>
      </c>
      <c r="C34" s="29" t="s">
        <v>38</v>
      </c>
      <c r="D34" s="29">
        <v>53.645465044951372</v>
      </c>
      <c r="E34" s="29">
        <v>1</v>
      </c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</row>
    <row r="35" spans="1:45" ht="14.4">
      <c r="A35" s="81"/>
      <c r="B35" s="29" t="s">
        <v>86</v>
      </c>
      <c r="C35" s="29" t="s">
        <v>38</v>
      </c>
      <c r="D35" s="29">
        <v>64.133880908272232</v>
      </c>
      <c r="E35" s="29">
        <v>1</v>
      </c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</row>
    <row r="36" spans="1:45" ht="14.4">
      <c r="A36" s="81"/>
      <c r="B36" s="29" t="s">
        <v>87</v>
      </c>
      <c r="C36" s="29" t="s">
        <v>38</v>
      </c>
      <c r="D36" s="29">
        <v>73.262504217575639</v>
      </c>
      <c r="E36" s="29">
        <v>1</v>
      </c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</row>
    <row r="37" spans="1:45" ht="14.4">
      <c r="A37" s="81"/>
      <c r="B37" s="29" t="s">
        <v>88</v>
      </c>
      <c r="C37" s="29" t="s">
        <v>38</v>
      </c>
      <c r="D37" s="29">
        <v>64.071344967162432</v>
      </c>
      <c r="E37" s="29">
        <v>1</v>
      </c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</row>
    <row r="38" spans="1:45" ht="14.4">
      <c r="A38" s="81"/>
      <c r="B38" s="29" t="s">
        <v>89</v>
      </c>
      <c r="C38" s="29" t="s">
        <v>38</v>
      </c>
      <c r="D38" s="29">
        <v>66.865496022648728</v>
      </c>
      <c r="E38" s="29">
        <v>1</v>
      </c>
      <c r="F38" s="29"/>
      <c r="G38" s="29"/>
      <c r="H38" s="29"/>
      <c r="I38" s="29"/>
      <c r="J38" s="29"/>
      <c r="K38" s="29"/>
      <c r="L38" s="29"/>
      <c r="M38" s="29"/>
      <c r="N38" s="29"/>
      <c r="O38" s="29"/>
      <c r="P38" s="29"/>
      <c r="Q38" s="29"/>
      <c r="R38" s="29"/>
      <c r="S38" s="29"/>
    </row>
    <row r="39" spans="1:45" ht="14.4">
      <c r="A39" s="81"/>
      <c r="B39" s="29" t="s">
        <v>90</v>
      </c>
      <c r="C39" s="29" t="s">
        <v>38</v>
      </c>
      <c r="D39" s="29">
        <v>73.016219766236063</v>
      </c>
      <c r="E39" s="29">
        <v>1</v>
      </c>
      <c r="F39" s="25" t="e">
        <f t="shared" ref="F39:G39" si="8">AVERAGE(C34:C39)</f>
        <v>#DIV/0!</v>
      </c>
      <c r="G39" s="25">
        <f t="shared" si="8"/>
        <v>65.832485154474412</v>
      </c>
      <c r="H39" s="29" t="e">
        <f t="shared" ref="H39:I39" si="9">_xlfn.STDEV.S(C34:C39)</f>
        <v>#DIV/0!</v>
      </c>
      <c r="I39" s="29">
        <f t="shared" si="9"/>
        <v>7.2441516825441541</v>
      </c>
      <c r="J39" s="29"/>
      <c r="K39" s="29"/>
      <c r="L39" s="29"/>
      <c r="M39" s="29"/>
      <c r="N39" s="29"/>
      <c r="O39" s="29"/>
      <c r="P39" s="29"/>
      <c r="Q39" s="29"/>
      <c r="R39" s="29"/>
      <c r="S39" s="29"/>
    </row>
    <row r="40" spans="1:45" ht="14.4">
      <c r="A40" s="29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</row>
    <row r="43" spans="1:45" s="99" customFormat="1" ht="25.8">
      <c r="A43" s="98" t="s">
        <v>188</v>
      </c>
    </row>
    <row r="44" spans="1:45">
      <c r="P44" s="92" t="s">
        <v>15</v>
      </c>
      <c r="Q44" s="92"/>
      <c r="R44" s="92"/>
      <c r="S44" s="92"/>
      <c r="T44" s="92"/>
      <c r="U44" s="92"/>
      <c r="V44" s="93" t="s">
        <v>3</v>
      </c>
      <c r="W44" s="93"/>
      <c r="X44" s="93"/>
      <c r="Y44" s="93"/>
      <c r="Z44" s="93"/>
      <c r="AA44" s="93"/>
      <c r="AC44" s="88" t="s">
        <v>15</v>
      </c>
      <c r="AD44" s="88"/>
      <c r="AE44" s="88"/>
      <c r="AF44" s="88"/>
      <c r="AG44" s="88"/>
      <c r="AH44" s="88"/>
      <c r="AI44" s="88"/>
      <c r="AJ44" s="88"/>
      <c r="AL44" s="89" t="s">
        <v>3</v>
      </c>
      <c r="AM44" s="89"/>
      <c r="AN44" s="89"/>
      <c r="AO44" s="89"/>
      <c r="AP44" s="89"/>
      <c r="AQ44" s="89"/>
      <c r="AR44" s="89"/>
      <c r="AS44" s="89"/>
    </row>
    <row r="45" spans="1:45">
      <c r="A45" s="49" t="s">
        <v>379</v>
      </c>
      <c r="B45" s="9" t="s">
        <v>31</v>
      </c>
      <c r="C45" s="10" t="s">
        <v>32</v>
      </c>
      <c r="D45" s="10" t="s">
        <v>33</v>
      </c>
      <c r="E45" s="10" t="s">
        <v>34</v>
      </c>
      <c r="F45" s="10" t="s">
        <v>35</v>
      </c>
      <c r="G45" s="10" t="s">
        <v>36</v>
      </c>
      <c r="H45" s="10" t="s">
        <v>37</v>
      </c>
      <c r="I45" s="10" t="s">
        <v>93</v>
      </c>
      <c r="J45" s="28" t="s">
        <v>32</v>
      </c>
      <c r="K45" s="28" t="s">
        <v>33</v>
      </c>
      <c r="L45" s="28" t="s">
        <v>34</v>
      </c>
      <c r="M45" s="28" t="s">
        <v>35</v>
      </c>
      <c r="N45" s="28" t="s">
        <v>36</v>
      </c>
      <c r="O45" s="28" t="s">
        <v>37</v>
      </c>
      <c r="P45" s="12" t="s">
        <v>32</v>
      </c>
      <c r="Q45" s="12" t="s">
        <v>33</v>
      </c>
      <c r="R45" s="12" t="s">
        <v>34</v>
      </c>
      <c r="S45" s="12" t="s">
        <v>35</v>
      </c>
      <c r="T45" s="12" t="s">
        <v>36</v>
      </c>
      <c r="U45" s="12" t="s">
        <v>37</v>
      </c>
      <c r="V45" s="50" t="s">
        <v>32</v>
      </c>
      <c r="W45" s="50" t="s">
        <v>33</v>
      </c>
      <c r="X45" s="50" t="s">
        <v>34</v>
      </c>
      <c r="Y45" s="50" t="s">
        <v>35</v>
      </c>
      <c r="Z45" s="50" t="s">
        <v>36</v>
      </c>
      <c r="AA45" s="50" t="s">
        <v>37</v>
      </c>
      <c r="AC45" s="51" t="s">
        <v>379</v>
      </c>
      <c r="AD45" s="51" t="s">
        <v>31</v>
      </c>
      <c r="AE45" s="51" t="s">
        <v>32</v>
      </c>
      <c r="AF45" s="51" t="s">
        <v>33</v>
      </c>
      <c r="AG45" s="51" t="s">
        <v>34</v>
      </c>
      <c r="AH45" s="51" t="s">
        <v>35</v>
      </c>
      <c r="AI45" s="51" t="s">
        <v>36</v>
      </c>
      <c r="AJ45" s="51" t="s">
        <v>37</v>
      </c>
      <c r="AL45" s="53" t="s">
        <v>379</v>
      </c>
      <c r="AM45" s="53" t="s">
        <v>31</v>
      </c>
      <c r="AN45" s="53" t="s">
        <v>32</v>
      </c>
      <c r="AO45" s="53" t="s">
        <v>33</v>
      </c>
      <c r="AP45" s="53" t="s">
        <v>34</v>
      </c>
      <c r="AQ45" s="53" t="s">
        <v>35</v>
      </c>
      <c r="AR45" s="53" t="s">
        <v>36</v>
      </c>
      <c r="AS45" s="53" t="s">
        <v>37</v>
      </c>
    </row>
    <row r="46" spans="1:45" ht="14.4">
      <c r="A46" s="90" t="s">
        <v>18</v>
      </c>
      <c r="B46" s="29" t="s">
        <v>324</v>
      </c>
      <c r="C46" s="11" t="s">
        <v>38</v>
      </c>
      <c r="D46" s="11">
        <v>2.9361459695826295</v>
      </c>
      <c r="E46" s="11" t="s">
        <v>38</v>
      </c>
      <c r="F46" s="11">
        <v>0.81262482398632319</v>
      </c>
      <c r="G46" s="11">
        <v>3.6184373847813918</v>
      </c>
      <c r="H46" s="11">
        <v>1.2120653244024522</v>
      </c>
      <c r="I46" s="47">
        <v>3</v>
      </c>
      <c r="J46" s="28" t="e">
        <f>C46*I46/1000</f>
        <v>#VALUE!</v>
      </c>
      <c r="K46" s="28">
        <f>D46*I46/1000</f>
        <v>8.8084379087478883E-3</v>
      </c>
      <c r="L46" s="28" t="e">
        <f>E46*I46/1000</f>
        <v>#VALUE!</v>
      </c>
      <c r="M46" s="28">
        <f>F46*I46/1000</f>
        <v>2.4378744719589698E-3</v>
      </c>
      <c r="N46" s="28">
        <f>G46*I46/1000</f>
        <v>1.0855312154344177E-2</v>
      </c>
      <c r="O46" s="28">
        <f>H46*I46/1000</f>
        <v>3.6361959732073563E-3</v>
      </c>
      <c r="P46" s="12"/>
      <c r="Q46" s="12"/>
      <c r="R46" s="12"/>
      <c r="S46" s="12"/>
      <c r="T46" s="12"/>
      <c r="U46" s="12"/>
      <c r="V46" s="50"/>
      <c r="W46" s="50"/>
      <c r="X46" s="50"/>
      <c r="Y46" s="50"/>
      <c r="Z46" s="50"/>
      <c r="AA46" s="50"/>
      <c r="AC46" s="94" t="s">
        <v>18</v>
      </c>
      <c r="AD46" s="52" t="s">
        <v>40</v>
      </c>
      <c r="AE46" s="51" t="e">
        <f>P51</f>
        <v>#VALUE!</v>
      </c>
      <c r="AF46" s="51">
        <f t="shared" ref="AF46:AJ46" si="10">Q51</f>
        <v>8.0711582317092492E-3</v>
      </c>
      <c r="AG46" s="51" t="e">
        <f t="shared" si="10"/>
        <v>#VALUE!</v>
      </c>
      <c r="AH46" s="51">
        <f t="shared" si="10"/>
        <v>2.341235171200481E-3</v>
      </c>
      <c r="AI46" s="51">
        <f t="shared" si="10"/>
        <v>1.0997062019982478E-2</v>
      </c>
      <c r="AJ46" s="51">
        <f t="shared" si="10"/>
        <v>3.5244042437808753E-3</v>
      </c>
      <c r="AL46" s="97" t="s">
        <v>18</v>
      </c>
      <c r="AM46" s="54" t="s">
        <v>40</v>
      </c>
      <c r="AN46" s="53" t="e">
        <f>V51</f>
        <v>#VALUE!</v>
      </c>
      <c r="AO46" s="53">
        <f t="shared" ref="AO46:AS46" si="11">W51</f>
        <v>8.2990670471644855E-4</v>
      </c>
      <c r="AP46" s="53" t="e">
        <f t="shared" si="11"/>
        <v>#VALUE!</v>
      </c>
      <c r="AQ46" s="53">
        <f t="shared" si="11"/>
        <v>1.6458026445562046E-4</v>
      </c>
      <c r="AR46" s="53">
        <f t="shared" si="11"/>
        <v>2.6923587369097232E-4</v>
      </c>
      <c r="AS46" s="53">
        <f t="shared" si="11"/>
        <v>1.9205875695901445E-4</v>
      </c>
    </row>
    <row r="47" spans="1:45" ht="14.4">
      <c r="A47" s="95"/>
      <c r="B47" s="29" t="s">
        <v>325</v>
      </c>
      <c r="C47" s="11" t="s">
        <v>38</v>
      </c>
      <c r="D47" s="11">
        <v>3.0959195589503095</v>
      </c>
      <c r="E47" s="11" t="s">
        <v>38</v>
      </c>
      <c r="F47" s="11">
        <v>0.83111174423107337</v>
      </c>
      <c r="G47" s="11">
        <v>3.6787445282860656</v>
      </c>
      <c r="H47" s="11">
        <v>1.2663882420751391</v>
      </c>
      <c r="I47" s="47">
        <v>3</v>
      </c>
      <c r="J47" s="28" t="e">
        <f t="shared" ref="J47:J110" si="12">C47*I47/1000</f>
        <v>#VALUE!</v>
      </c>
      <c r="K47" s="28">
        <f t="shared" ref="K47:K110" si="13">D47*I47/1000</f>
        <v>9.2877586768509279E-3</v>
      </c>
      <c r="L47" s="28" t="e">
        <f t="shared" ref="L47:L110" si="14">E47*I47/1000</f>
        <v>#VALUE!</v>
      </c>
      <c r="M47" s="28">
        <f t="shared" ref="M47:M110" si="15">F47*I47/1000</f>
        <v>2.4933352326932203E-3</v>
      </c>
      <c r="N47" s="28">
        <f t="shared" ref="N47:N110" si="16">G47*I47/1000</f>
        <v>1.1036233584858196E-2</v>
      </c>
      <c r="O47" s="28">
        <f t="shared" ref="O47:O110" si="17">H47*I47/1000</f>
        <v>3.7991647262254173E-3</v>
      </c>
      <c r="P47" s="12"/>
      <c r="Q47" s="12"/>
      <c r="R47" s="12"/>
      <c r="S47" s="12"/>
      <c r="T47" s="12"/>
      <c r="U47" s="12"/>
      <c r="V47" s="50"/>
      <c r="W47" s="50"/>
      <c r="X47" s="50"/>
      <c r="Y47" s="50"/>
      <c r="Z47" s="50"/>
      <c r="AA47" s="50"/>
      <c r="AC47" s="94"/>
      <c r="AD47" s="52" t="s">
        <v>48</v>
      </c>
      <c r="AE47" s="51" t="e">
        <f>P57</f>
        <v>#VALUE!</v>
      </c>
      <c r="AF47" s="51">
        <f t="shared" ref="AF47:AJ47" si="18">Q57</f>
        <v>9.1555940668888915E-3</v>
      </c>
      <c r="AG47" s="51" t="e">
        <f t="shared" si="18"/>
        <v>#VALUE!</v>
      </c>
      <c r="AH47" s="51">
        <f t="shared" si="18"/>
        <v>2.1812910664550603E-3</v>
      </c>
      <c r="AI47" s="51">
        <f t="shared" si="18"/>
        <v>1.1121596315192129E-2</v>
      </c>
      <c r="AJ47" s="51">
        <f t="shared" si="18"/>
        <v>3.4510496202185235E-3</v>
      </c>
      <c r="AL47" s="97"/>
      <c r="AM47" s="54" t="s">
        <v>48</v>
      </c>
      <c r="AN47" s="53" t="e">
        <f>V57</f>
        <v>#VALUE!</v>
      </c>
      <c r="AO47" s="53">
        <f t="shared" ref="AO47:AS47" si="19">W57</f>
        <v>1.0377543866377365E-3</v>
      </c>
      <c r="AP47" s="53" t="e">
        <f t="shared" si="19"/>
        <v>#VALUE!</v>
      </c>
      <c r="AQ47" s="53">
        <f t="shared" si="19"/>
        <v>3.0408663203689668E-4</v>
      </c>
      <c r="AR47" s="53">
        <f t="shared" si="19"/>
        <v>1.9940308382987033E-4</v>
      </c>
      <c r="AS47" s="53">
        <f t="shared" si="19"/>
        <v>1.7311514773506767E-4</v>
      </c>
    </row>
    <row r="48" spans="1:45" ht="14.4">
      <c r="A48" s="95"/>
      <c r="B48" s="29" t="s">
        <v>326</v>
      </c>
      <c r="C48" s="11" t="s">
        <v>38</v>
      </c>
      <c r="D48" s="11">
        <v>2.4372930198791374</v>
      </c>
      <c r="E48" s="11" t="s">
        <v>38</v>
      </c>
      <c r="F48" s="11">
        <v>0.84161059521657822</v>
      </c>
      <c r="G48" s="11">
        <v>3.5801893361073098</v>
      </c>
      <c r="H48" s="11">
        <v>1.1467374972532083</v>
      </c>
      <c r="I48" s="47">
        <v>3</v>
      </c>
      <c r="J48" s="28" t="e">
        <f t="shared" si="12"/>
        <v>#VALUE!</v>
      </c>
      <c r="K48" s="28">
        <f t="shared" si="13"/>
        <v>7.3118790596374125E-3</v>
      </c>
      <c r="L48" s="28" t="e">
        <f t="shared" si="14"/>
        <v>#VALUE!</v>
      </c>
      <c r="M48" s="28">
        <f t="shared" si="15"/>
        <v>2.5248317856497345E-3</v>
      </c>
      <c r="N48" s="28">
        <f t="shared" si="16"/>
        <v>1.0740568008321929E-2</v>
      </c>
      <c r="O48" s="28">
        <f t="shared" si="17"/>
        <v>3.440212491759625E-3</v>
      </c>
      <c r="P48" s="12"/>
      <c r="Q48" s="12"/>
      <c r="R48" s="12"/>
      <c r="S48" s="12"/>
      <c r="T48" s="12"/>
      <c r="U48" s="12"/>
      <c r="V48" s="50"/>
      <c r="W48" s="50"/>
      <c r="X48" s="50"/>
      <c r="Y48" s="50"/>
      <c r="Z48" s="50"/>
      <c r="AA48" s="50"/>
      <c r="AC48" s="94"/>
      <c r="AD48" s="52" t="s">
        <v>49</v>
      </c>
      <c r="AE48" s="51" t="e">
        <f>P63</f>
        <v>#VALUE!</v>
      </c>
      <c r="AF48" s="51">
        <f t="shared" ref="AF48:AJ48" si="20">Q63</f>
        <v>1.5723105472062422E-2</v>
      </c>
      <c r="AG48" s="51" t="e">
        <f t="shared" si="20"/>
        <v>#VALUE!</v>
      </c>
      <c r="AH48" s="51">
        <f t="shared" si="20"/>
        <v>2.1692782951300165E-3</v>
      </c>
      <c r="AI48" s="51">
        <f t="shared" si="20"/>
        <v>1.1046850862669093E-2</v>
      </c>
      <c r="AJ48" s="51">
        <f t="shared" si="20"/>
        <v>6.7916000199943621E-3</v>
      </c>
      <c r="AL48" s="97"/>
      <c r="AM48" s="54" t="s">
        <v>49</v>
      </c>
      <c r="AN48" s="53" t="e">
        <f>V63</f>
        <v>#VALUE!</v>
      </c>
      <c r="AO48" s="53">
        <f t="shared" ref="AO48:AS48" si="21">W63</f>
        <v>1.3738194083662155E-3</v>
      </c>
      <c r="AP48" s="53" t="e">
        <f t="shared" si="21"/>
        <v>#VALUE!</v>
      </c>
      <c r="AQ48" s="53">
        <f t="shared" si="21"/>
        <v>1.8974183404351185E-4</v>
      </c>
      <c r="AR48" s="53">
        <f t="shared" si="21"/>
        <v>3.8350792436395669E-4</v>
      </c>
      <c r="AS48" s="53">
        <f t="shared" si="21"/>
        <v>5.7852491491002E-4</v>
      </c>
    </row>
    <row r="49" spans="1:45" ht="14.4">
      <c r="A49" s="95"/>
      <c r="B49" s="29" t="s">
        <v>327</v>
      </c>
      <c r="C49" s="11" t="s">
        <v>38</v>
      </c>
      <c r="D49" s="11">
        <v>2.4548479119689604</v>
      </c>
      <c r="E49" s="11">
        <v>1.0186547311925089</v>
      </c>
      <c r="F49" s="11">
        <v>0.7097773574526236</v>
      </c>
      <c r="G49" s="11">
        <v>3.5765961780591331</v>
      </c>
      <c r="H49" s="11">
        <v>1.2048126085935698</v>
      </c>
      <c r="I49" s="47">
        <v>3</v>
      </c>
      <c r="J49" s="28" t="e">
        <f t="shared" si="12"/>
        <v>#VALUE!</v>
      </c>
      <c r="K49" s="28">
        <f t="shared" si="13"/>
        <v>7.3645437359068817E-3</v>
      </c>
      <c r="L49" s="28">
        <f t="shared" si="14"/>
        <v>3.0559641935775268E-3</v>
      </c>
      <c r="M49" s="28">
        <f t="shared" si="15"/>
        <v>2.1293320723578704E-3</v>
      </c>
      <c r="N49" s="28">
        <f t="shared" si="16"/>
        <v>1.0729788534177399E-2</v>
      </c>
      <c r="O49" s="28">
        <f t="shared" si="17"/>
        <v>3.6144378257807093E-3</v>
      </c>
      <c r="P49" s="12"/>
      <c r="Q49" s="12"/>
      <c r="R49" s="12"/>
      <c r="S49" s="12"/>
      <c r="T49" s="12"/>
      <c r="U49" s="12"/>
      <c r="V49" s="50"/>
      <c r="W49" s="50"/>
      <c r="X49" s="50"/>
      <c r="Y49" s="50"/>
      <c r="Z49" s="50"/>
      <c r="AA49" s="50"/>
      <c r="AC49" s="94"/>
      <c r="AD49" s="52" t="s">
        <v>50</v>
      </c>
      <c r="AE49" s="51" t="e">
        <f>P69</f>
        <v>#VALUE!</v>
      </c>
      <c r="AF49" s="51">
        <f t="shared" ref="AF49:AJ49" si="22">Q69</f>
        <v>1.0931927304084536E-2</v>
      </c>
      <c r="AG49" s="51" t="e">
        <f t="shared" si="22"/>
        <v>#VALUE!</v>
      </c>
      <c r="AH49" s="51">
        <f t="shared" si="22"/>
        <v>2.2585544032065236E-3</v>
      </c>
      <c r="AI49" s="51">
        <f t="shared" si="22"/>
        <v>1.1151362233435103E-2</v>
      </c>
      <c r="AJ49" s="51">
        <f t="shared" si="22"/>
        <v>4.0011596210092447E-3</v>
      </c>
      <c r="AL49" s="97"/>
      <c r="AM49" s="54" t="s">
        <v>50</v>
      </c>
      <c r="AN49" s="53" t="e">
        <f>V69</f>
        <v>#VALUE!</v>
      </c>
      <c r="AO49" s="53">
        <f t="shared" ref="AO49:AS49" si="23">W69</f>
        <v>8.1042471895169312E-4</v>
      </c>
      <c r="AP49" s="53" t="e">
        <f t="shared" si="23"/>
        <v>#VALUE!</v>
      </c>
      <c r="AQ49" s="53">
        <f t="shared" si="23"/>
        <v>1.6842823819882973E-4</v>
      </c>
      <c r="AR49" s="53">
        <f t="shared" si="23"/>
        <v>3.0395393707672387E-4</v>
      </c>
      <c r="AS49" s="53">
        <f t="shared" si="23"/>
        <v>3.487212012763044E-4</v>
      </c>
    </row>
    <row r="50" spans="1:45" ht="14.4">
      <c r="A50" s="95"/>
      <c r="B50" s="29" t="s">
        <v>328</v>
      </c>
      <c r="C50" s="11" t="s">
        <v>38</v>
      </c>
      <c r="D50" s="11">
        <v>2.4972134889613558</v>
      </c>
      <c r="E50" s="11" t="s">
        <v>38</v>
      </c>
      <c r="F50" s="11">
        <v>0.74540122283587817</v>
      </c>
      <c r="G50" s="11">
        <v>3.7904000500519572</v>
      </c>
      <c r="H50" s="11">
        <v>1.0940161256581908</v>
      </c>
      <c r="I50" s="47">
        <v>3</v>
      </c>
      <c r="J50" s="28" t="e">
        <f t="shared" si="12"/>
        <v>#VALUE!</v>
      </c>
      <c r="K50" s="28">
        <f t="shared" si="13"/>
        <v>7.4916404668840678E-3</v>
      </c>
      <c r="L50" s="28" t="e">
        <f t="shared" si="14"/>
        <v>#VALUE!</v>
      </c>
      <c r="M50" s="28">
        <f t="shared" si="15"/>
        <v>2.2362036685076346E-3</v>
      </c>
      <c r="N50" s="28">
        <f t="shared" si="16"/>
        <v>1.1371200150155872E-2</v>
      </c>
      <c r="O50" s="28">
        <f t="shared" si="17"/>
        <v>3.2820483769745727E-3</v>
      </c>
      <c r="P50" s="12"/>
      <c r="Q50" s="12"/>
      <c r="R50" s="12"/>
      <c r="S50" s="12"/>
      <c r="T50" s="12"/>
      <c r="U50" s="12"/>
      <c r="V50" s="50"/>
      <c r="W50" s="50"/>
      <c r="X50" s="50"/>
      <c r="Y50" s="50"/>
      <c r="Z50" s="50"/>
      <c r="AA50" s="50"/>
      <c r="AC50" s="94"/>
      <c r="AD50" s="52" t="s">
        <v>51</v>
      </c>
      <c r="AE50" s="51" t="e">
        <f>P75</f>
        <v>#VALUE!</v>
      </c>
      <c r="AF50" s="51">
        <f t="shared" ref="AF50:AJ50" si="24">Q75</f>
        <v>1.3474412852846023E-2</v>
      </c>
      <c r="AG50" s="51" t="e">
        <f t="shared" si="24"/>
        <v>#VALUE!</v>
      </c>
      <c r="AH50" s="51">
        <f t="shared" si="24"/>
        <v>2.2703309095491995E-3</v>
      </c>
      <c r="AI50" s="51">
        <f t="shared" si="24"/>
        <v>1.1656521641096285E-2</v>
      </c>
      <c r="AJ50" s="51">
        <f t="shared" si="24"/>
        <v>5.2555312792097334E-3</v>
      </c>
      <c r="AL50" s="97"/>
      <c r="AM50" s="54" t="s">
        <v>51</v>
      </c>
      <c r="AN50" s="53" t="e">
        <f>V75</f>
        <v>#VALUE!</v>
      </c>
      <c r="AO50" s="53">
        <f t="shared" ref="AO50:AS50" si="25">W75</f>
        <v>9.7933071824176819E-4</v>
      </c>
      <c r="AP50" s="53" t="e">
        <f t="shared" si="25"/>
        <v>#VALUE!</v>
      </c>
      <c r="AQ50" s="53">
        <f t="shared" si="25"/>
        <v>2.8406471699234109E-4</v>
      </c>
      <c r="AR50" s="53">
        <f t="shared" si="25"/>
        <v>9.1675095247006119E-4</v>
      </c>
      <c r="AS50" s="53">
        <f t="shared" si="25"/>
        <v>7.9059575442291124E-4</v>
      </c>
    </row>
    <row r="51" spans="1:45" ht="14.4">
      <c r="A51" s="95"/>
      <c r="B51" s="29" t="s">
        <v>329</v>
      </c>
      <c r="C51" s="11" t="s">
        <v>38</v>
      </c>
      <c r="D51" s="11">
        <v>2.720896514076109</v>
      </c>
      <c r="E51" s="11" t="s">
        <v>38</v>
      </c>
      <c r="F51" s="11">
        <v>0.74194459867848561</v>
      </c>
      <c r="G51" s="11">
        <v>3.7497565626791016</v>
      </c>
      <c r="H51" s="11">
        <v>1.1247886895791905</v>
      </c>
      <c r="I51" s="47">
        <v>3</v>
      </c>
      <c r="J51" s="28" t="e">
        <f t="shared" si="12"/>
        <v>#VALUE!</v>
      </c>
      <c r="K51" s="28">
        <f t="shared" si="13"/>
        <v>8.1626895422283272E-3</v>
      </c>
      <c r="L51" s="28" t="e">
        <f t="shared" si="14"/>
        <v>#VALUE!</v>
      </c>
      <c r="M51" s="28">
        <f t="shared" si="15"/>
        <v>2.2258337960354567E-3</v>
      </c>
      <c r="N51" s="28">
        <f t="shared" si="16"/>
        <v>1.1249269688037305E-2</v>
      </c>
      <c r="O51" s="28">
        <f t="shared" si="17"/>
        <v>3.3743660687375714E-3</v>
      </c>
      <c r="P51" s="12" t="e">
        <f>AVERAGE(J46:J51)</f>
        <v>#VALUE!</v>
      </c>
      <c r="Q51" s="12">
        <f t="shared" ref="Q51:T51" si="26">AVERAGE(K46:K51)</f>
        <v>8.0711582317092492E-3</v>
      </c>
      <c r="R51" s="12" t="e">
        <f t="shared" si="26"/>
        <v>#VALUE!</v>
      </c>
      <c r="S51" s="12">
        <f t="shared" si="26"/>
        <v>2.341235171200481E-3</v>
      </c>
      <c r="T51" s="12">
        <f t="shared" si="26"/>
        <v>1.0997062019982478E-2</v>
      </c>
      <c r="U51" s="12">
        <f>AVERAGE(O46:O51)</f>
        <v>3.5244042437808753E-3</v>
      </c>
      <c r="V51" s="50" t="e">
        <f>_xlfn.STDEV.S(J46:J51)</f>
        <v>#VALUE!</v>
      </c>
      <c r="W51" s="50">
        <f t="shared" ref="W51:AA51" si="27">_xlfn.STDEV.S(K46:K51)</f>
        <v>8.2990670471644855E-4</v>
      </c>
      <c r="X51" s="50" t="e">
        <f t="shared" si="27"/>
        <v>#VALUE!</v>
      </c>
      <c r="Y51" s="50">
        <f t="shared" si="27"/>
        <v>1.6458026445562046E-4</v>
      </c>
      <c r="Z51" s="50">
        <f t="shared" si="27"/>
        <v>2.6923587369097232E-4</v>
      </c>
      <c r="AA51" s="50">
        <f t="shared" si="27"/>
        <v>1.9205875695901445E-4</v>
      </c>
      <c r="AC51" s="94" t="s">
        <v>19</v>
      </c>
      <c r="AD51" s="52" t="s">
        <v>40</v>
      </c>
      <c r="AE51" s="51" t="e">
        <f>P81</f>
        <v>#VALUE!</v>
      </c>
      <c r="AF51" s="51">
        <f t="shared" ref="AF51:AJ51" si="28">Q81</f>
        <v>1.4013276512715585E-2</v>
      </c>
      <c r="AG51" s="51">
        <f t="shared" si="28"/>
        <v>4.6348819972239488E-3</v>
      </c>
      <c r="AH51" s="51">
        <f t="shared" si="28"/>
        <v>2.3976791502629195E-3</v>
      </c>
      <c r="AI51" s="51">
        <f t="shared" si="28"/>
        <v>1.1041297632163841E-2</v>
      </c>
      <c r="AJ51" s="51">
        <f t="shared" si="28"/>
        <v>3.5516940441533769E-3</v>
      </c>
      <c r="AL51" s="97" t="s">
        <v>19</v>
      </c>
      <c r="AM51" s="54" t="s">
        <v>40</v>
      </c>
      <c r="AN51" s="53" t="e">
        <f>V81</f>
        <v>#VALUE!</v>
      </c>
      <c r="AO51" s="53">
        <f t="shared" ref="AO51:AS51" si="29">W81</f>
        <v>1.461963422876304E-3</v>
      </c>
      <c r="AP51" s="53">
        <f t="shared" si="29"/>
        <v>3.8336599301865113E-4</v>
      </c>
      <c r="AQ51" s="53">
        <f t="shared" si="29"/>
        <v>2.2334674519343563E-4</v>
      </c>
      <c r="AR51" s="53">
        <f t="shared" si="29"/>
        <v>1.0254944064459824E-3</v>
      </c>
      <c r="AS51" s="53">
        <f t="shared" si="29"/>
        <v>5.7053453508959333E-4</v>
      </c>
    </row>
    <row r="52" spans="1:45" ht="14.4">
      <c r="A52" s="95"/>
      <c r="B52" s="29" t="s">
        <v>330</v>
      </c>
      <c r="C52" s="11" t="s">
        <v>38</v>
      </c>
      <c r="D52" s="11">
        <v>3.2227411887782402</v>
      </c>
      <c r="E52" s="11" t="s">
        <v>38</v>
      </c>
      <c r="F52" s="11">
        <v>0.75096019676063563</v>
      </c>
      <c r="G52" s="11">
        <v>3.7454482828215689</v>
      </c>
      <c r="H52" s="11">
        <v>1.0979894852128025</v>
      </c>
      <c r="I52" s="47">
        <v>3</v>
      </c>
      <c r="J52" s="28" t="e">
        <f t="shared" si="12"/>
        <v>#VALUE!</v>
      </c>
      <c r="K52" s="28">
        <f t="shared" si="13"/>
        <v>9.6682235663347205E-3</v>
      </c>
      <c r="L52" s="28" t="e">
        <f t="shared" si="14"/>
        <v>#VALUE!</v>
      </c>
      <c r="M52" s="28">
        <f t="shared" si="15"/>
        <v>2.2528805902819072E-3</v>
      </c>
      <c r="N52" s="28">
        <f t="shared" si="16"/>
        <v>1.1236344848464707E-2</v>
      </c>
      <c r="O52" s="28">
        <f t="shared" si="17"/>
        <v>3.2939684556384076E-3</v>
      </c>
      <c r="P52" s="12"/>
      <c r="Q52" s="12"/>
      <c r="R52" s="12"/>
      <c r="S52" s="12"/>
      <c r="T52" s="12"/>
      <c r="U52" s="12"/>
      <c r="V52" s="50"/>
      <c r="W52" s="50"/>
      <c r="X52" s="50"/>
      <c r="Y52" s="50"/>
      <c r="Z52" s="50"/>
      <c r="AA52" s="50"/>
      <c r="AC52" s="94"/>
      <c r="AD52" s="52" t="s">
        <v>48</v>
      </c>
      <c r="AE52" s="51" t="e">
        <f>P87</f>
        <v>#VALUE!</v>
      </c>
      <c r="AF52" s="51">
        <f t="shared" ref="AF52:AJ52" si="30">Q87</f>
        <v>3.3855859946112406E-2</v>
      </c>
      <c r="AG52" s="51">
        <f t="shared" si="30"/>
        <v>1.5705739591994772E-2</v>
      </c>
      <c r="AH52" s="51">
        <f t="shared" si="30"/>
        <v>2.6395823446927376E-3</v>
      </c>
      <c r="AI52" s="51">
        <f t="shared" si="30"/>
        <v>1.2243348859958219E-2</v>
      </c>
      <c r="AJ52" s="51">
        <f t="shared" si="30"/>
        <v>3.7194580021723323E-3</v>
      </c>
      <c r="AL52" s="97"/>
      <c r="AM52" s="54" t="s">
        <v>48</v>
      </c>
      <c r="AN52" s="53" t="e">
        <f>V87</f>
        <v>#VALUE!</v>
      </c>
      <c r="AO52" s="53">
        <f t="shared" ref="AO52:AS52" si="31">W87</f>
        <v>5.7518763732289011E-4</v>
      </c>
      <c r="AP52" s="53">
        <f t="shared" si="31"/>
        <v>7.6132209345891502E-4</v>
      </c>
      <c r="AQ52" s="53">
        <f t="shared" si="31"/>
        <v>1.4319318358558302E-4</v>
      </c>
      <c r="AR52" s="53">
        <f t="shared" si="31"/>
        <v>3.3721288573333421E-4</v>
      </c>
      <c r="AS52" s="53">
        <f t="shared" si="31"/>
        <v>8.7870923927255189E-5</v>
      </c>
    </row>
    <row r="53" spans="1:45" ht="14.4">
      <c r="A53" s="95"/>
      <c r="B53" s="29" t="s">
        <v>331</v>
      </c>
      <c r="C53" s="11" t="s">
        <v>38</v>
      </c>
      <c r="D53" s="11">
        <v>3.1014215819363402</v>
      </c>
      <c r="E53" s="11" t="s">
        <v>38</v>
      </c>
      <c r="F53" s="11">
        <v>0.60265210355996079</v>
      </c>
      <c r="G53" s="11">
        <v>3.6370831988287282</v>
      </c>
      <c r="H53" s="11">
        <v>1.1845034790467033</v>
      </c>
      <c r="I53" s="47">
        <v>3</v>
      </c>
      <c r="J53" s="28" t="e">
        <f t="shared" si="12"/>
        <v>#VALUE!</v>
      </c>
      <c r="K53" s="28">
        <f t="shared" si="13"/>
        <v>9.3042647458090218E-3</v>
      </c>
      <c r="L53" s="28" t="e">
        <f t="shared" si="14"/>
        <v>#VALUE!</v>
      </c>
      <c r="M53" s="28">
        <f t="shared" si="15"/>
        <v>1.8079563106798823E-3</v>
      </c>
      <c r="N53" s="28">
        <f t="shared" si="16"/>
        <v>1.0911249596486185E-2</v>
      </c>
      <c r="O53" s="28">
        <f t="shared" si="17"/>
        <v>3.5535104371401099E-3</v>
      </c>
      <c r="P53" s="12"/>
      <c r="Q53" s="12"/>
      <c r="R53" s="12"/>
      <c r="S53" s="12"/>
      <c r="T53" s="12"/>
      <c r="U53" s="12"/>
      <c r="V53" s="50"/>
      <c r="W53" s="50"/>
      <c r="X53" s="50"/>
      <c r="Y53" s="50"/>
      <c r="Z53" s="50"/>
      <c r="AA53" s="50"/>
      <c r="AC53" s="94"/>
      <c r="AD53" s="52" t="s">
        <v>49</v>
      </c>
      <c r="AE53" s="51">
        <f>P93</f>
        <v>1.4560770065135979</v>
      </c>
      <c r="AF53" s="51">
        <f t="shared" ref="AF53:AJ53" si="32">Q93</f>
        <v>0.39021195488910071</v>
      </c>
      <c r="AG53" s="51">
        <f t="shared" si="32"/>
        <v>0.2225240251055767</v>
      </c>
      <c r="AH53" s="51">
        <f t="shared" si="32"/>
        <v>5.980976030966572E-3</v>
      </c>
      <c r="AI53" s="51">
        <f t="shared" si="32"/>
        <v>0.60452177582855104</v>
      </c>
      <c r="AJ53" s="51">
        <f t="shared" si="32"/>
        <v>9.666735963938012E-3</v>
      </c>
      <c r="AL53" s="97"/>
      <c r="AM53" s="54" t="s">
        <v>49</v>
      </c>
      <c r="AN53" s="53">
        <f>V93</f>
        <v>0.10934894681513413</v>
      </c>
      <c r="AO53" s="53">
        <f t="shared" ref="AO53:AS53" si="33">W93</f>
        <v>4.2068737110735138E-2</v>
      </c>
      <c r="AP53" s="53">
        <f t="shared" si="33"/>
        <v>9.6371280792640762E-2</v>
      </c>
      <c r="AQ53" s="53">
        <f t="shared" si="33"/>
        <v>5.5467236901179462E-4</v>
      </c>
      <c r="AR53" s="53">
        <f t="shared" si="33"/>
        <v>1.7753095767908091E-2</v>
      </c>
      <c r="AS53" s="53">
        <f t="shared" si="33"/>
        <v>4.4074464613044761E-4</v>
      </c>
    </row>
    <row r="54" spans="1:45" ht="14.4">
      <c r="A54" s="95"/>
      <c r="B54" s="29" t="s">
        <v>332</v>
      </c>
      <c r="C54" s="11" t="s">
        <v>38</v>
      </c>
      <c r="D54" s="11">
        <v>3.1252350251727297</v>
      </c>
      <c r="E54" s="11" t="s">
        <v>38</v>
      </c>
      <c r="F54" s="11">
        <v>0.8271564031554498</v>
      </c>
      <c r="G54" s="11">
        <v>3.6952405896550076</v>
      </c>
      <c r="H54" s="11">
        <v>1.1457079319175456</v>
      </c>
      <c r="I54" s="47">
        <v>3</v>
      </c>
      <c r="J54" s="28" t="e">
        <f t="shared" si="12"/>
        <v>#VALUE!</v>
      </c>
      <c r="K54" s="28">
        <f t="shared" si="13"/>
        <v>9.3757050755181887E-3</v>
      </c>
      <c r="L54" s="28" t="e">
        <f t="shared" si="14"/>
        <v>#VALUE!</v>
      </c>
      <c r="M54" s="28">
        <f t="shared" si="15"/>
        <v>2.4814692094663492E-3</v>
      </c>
      <c r="N54" s="28">
        <f t="shared" si="16"/>
        <v>1.1085721768965023E-2</v>
      </c>
      <c r="O54" s="28">
        <f t="shared" si="17"/>
        <v>3.4371237957526368E-3</v>
      </c>
      <c r="P54" s="12"/>
      <c r="Q54" s="12"/>
      <c r="R54" s="12"/>
      <c r="S54" s="12"/>
      <c r="T54" s="12"/>
      <c r="U54" s="12"/>
      <c r="V54" s="50"/>
      <c r="W54" s="50"/>
      <c r="X54" s="50"/>
      <c r="Y54" s="50"/>
      <c r="Z54" s="50"/>
      <c r="AA54" s="50"/>
      <c r="AC54" s="94"/>
      <c r="AD54" s="52" t="s">
        <v>50</v>
      </c>
      <c r="AE54" s="51">
        <f>P99</f>
        <v>9.288549418838403E-2</v>
      </c>
      <c r="AF54" s="51">
        <f t="shared" ref="AF54:AJ54" si="34">Q99</f>
        <v>4.9022151891613179E-2</v>
      </c>
      <c r="AG54" s="51">
        <f t="shared" si="34"/>
        <v>2.0119795878155426E-2</v>
      </c>
      <c r="AH54" s="51">
        <f t="shared" si="34"/>
        <v>2.6843303157706943E-3</v>
      </c>
      <c r="AI54" s="51">
        <f t="shared" si="34"/>
        <v>1.3662956593779313E-2</v>
      </c>
      <c r="AJ54" s="51">
        <f t="shared" si="34"/>
        <v>4.0420762372736134E-3</v>
      </c>
      <c r="AL54" s="97"/>
      <c r="AM54" s="54" t="s">
        <v>50</v>
      </c>
      <c r="AN54" s="53">
        <f>V99</f>
        <v>1.7784262111593896E-2</v>
      </c>
      <c r="AO54" s="53">
        <f t="shared" ref="AO54:AS54" si="35">W99</f>
        <v>1.2882041213137633E-3</v>
      </c>
      <c r="AP54" s="53">
        <f t="shared" si="35"/>
        <v>2.029554541509433E-3</v>
      </c>
      <c r="AQ54" s="53">
        <f t="shared" si="35"/>
        <v>1.9809989693742836E-4</v>
      </c>
      <c r="AR54" s="53">
        <f t="shared" si="35"/>
        <v>1.1895902197274356E-3</v>
      </c>
      <c r="AS54" s="53">
        <f t="shared" si="35"/>
        <v>2.0281058790646582E-4</v>
      </c>
    </row>
    <row r="55" spans="1:45" ht="14.4">
      <c r="A55" s="95"/>
      <c r="B55" s="29" t="s">
        <v>333</v>
      </c>
      <c r="C55" s="11" t="s">
        <v>38</v>
      </c>
      <c r="D55" s="11">
        <v>3.1155205158380235</v>
      </c>
      <c r="E55" s="11" t="s">
        <v>38</v>
      </c>
      <c r="F55" s="11">
        <v>0.76977386257250857</v>
      </c>
      <c r="G55" s="11">
        <v>3.7270042822909679</v>
      </c>
      <c r="H55" s="11">
        <v>1.2450876792420917</v>
      </c>
      <c r="I55" s="47">
        <v>3</v>
      </c>
      <c r="J55" s="28" t="e">
        <f t="shared" si="12"/>
        <v>#VALUE!</v>
      </c>
      <c r="K55" s="28">
        <f t="shared" si="13"/>
        <v>9.3465615475140703E-3</v>
      </c>
      <c r="L55" s="28" t="e">
        <f t="shared" si="14"/>
        <v>#VALUE!</v>
      </c>
      <c r="M55" s="28">
        <f t="shared" si="15"/>
        <v>2.3093215877175262E-3</v>
      </c>
      <c r="N55" s="28">
        <f t="shared" si="16"/>
        <v>1.1181012846872904E-2</v>
      </c>
      <c r="O55" s="28">
        <f t="shared" si="17"/>
        <v>3.7352630377262752E-3</v>
      </c>
      <c r="P55" s="12"/>
      <c r="Q55" s="12"/>
      <c r="R55" s="12"/>
      <c r="S55" s="12"/>
      <c r="T55" s="12"/>
      <c r="U55" s="12"/>
      <c r="V55" s="50"/>
      <c r="W55" s="50"/>
      <c r="X55" s="50"/>
      <c r="Y55" s="50"/>
      <c r="Z55" s="50"/>
      <c r="AA55" s="50"/>
      <c r="AC55" s="94"/>
      <c r="AD55" s="52" t="s">
        <v>51</v>
      </c>
      <c r="AE55" s="51">
        <f>P105</f>
        <v>1.1180415703183477</v>
      </c>
      <c r="AF55" s="51">
        <f t="shared" ref="AF55:AJ55" si="36">Q105</f>
        <v>0.35202097334853305</v>
      </c>
      <c r="AG55" s="51">
        <f t="shared" si="36"/>
        <v>0.19358014690835354</v>
      </c>
      <c r="AH55" s="51">
        <f t="shared" si="36"/>
        <v>3.1401028964084796E-3</v>
      </c>
      <c r="AI55" s="51">
        <f t="shared" si="36"/>
        <v>0.25794950378014231</v>
      </c>
      <c r="AJ55" s="51">
        <f t="shared" si="36"/>
        <v>5.6166666666666665E-3</v>
      </c>
      <c r="AL55" s="97"/>
      <c r="AM55" s="54" t="s">
        <v>51</v>
      </c>
      <c r="AN55" s="53">
        <f>V105</f>
        <v>0.12753544498643718</v>
      </c>
      <c r="AO55" s="53">
        <f t="shared" ref="AO55:AS55" si="37">W105</f>
        <v>4.7329887329404206E-2</v>
      </c>
      <c r="AP55" s="53">
        <f t="shared" si="37"/>
        <v>1.2266791636176567E-2</v>
      </c>
      <c r="AQ55" s="53">
        <f t="shared" si="37"/>
        <v>8.9593199520435673E-4</v>
      </c>
      <c r="AR55" s="53">
        <f t="shared" si="37"/>
        <v>1.0228361098912311E-2</v>
      </c>
      <c r="AS55" s="53">
        <f t="shared" si="37"/>
        <v>8.9087971503826852E-4</v>
      </c>
    </row>
    <row r="56" spans="1:45" ht="14.4">
      <c r="A56" s="95"/>
      <c r="B56" s="29" t="s">
        <v>334</v>
      </c>
      <c r="C56" s="11" t="s">
        <v>38</v>
      </c>
      <c r="D56" s="11">
        <v>3.3697827530798188</v>
      </c>
      <c r="E56" s="11" t="s">
        <v>38</v>
      </c>
      <c r="F56" s="11">
        <v>0.81230667698676229</v>
      </c>
      <c r="G56" s="11">
        <v>3.6329328599843147</v>
      </c>
      <c r="H56" s="11">
        <v>1.1384933481581399</v>
      </c>
      <c r="I56" s="47">
        <v>3</v>
      </c>
      <c r="J56" s="28" t="e">
        <f t="shared" si="12"/>
        <v>#VALUE!</v>
      </c>
      <c r="K56" s="28">
        <f t="shared" si="13"/>
        <v>1.0109348259239457E-2</v>
      </c>
      <c r="L56" s="28" t="e">
        <f t="shared" si="14"/>
        <v>#VALUE!</v>
      </c>
      <c r="M56" s="28">
        <f t="shared" si="15"/>
        <v>2.4369200309602868E-3</v>
      </c>
      <c r="N56" s="28">
        <f t="shared" si="16"/>
        <v>1.0898798579952945E-2</v>
      </c>
      <c r="O56" s="28">
        <f t="shared" si="17"/>
        <v>3.4154800444744192E-3</v>
      </c>
      <c r="P56" s="12"/>
      <c r="Q56" s="12"/>
      <c r="R56" s="12"/>
      <c r="S56" s="12"/>
      <c r="T56" s="12"/>
      <c r="U56" s="12"/>
      <c r="V56" s="50"/>
      <c r="W56" s="50"/>
      <c r="X56" s="50"/>
      <c r="Y56" s="50"/>
      <c r="Z56" s="50"/>
      <c r="AA56" s="50"/>
      <c r="AC56" s="94" t="s">
        <v>20</v>
      </c>
      <c r="AD56" s="52" t="s">
        <v>40</v>
      </c>
      <c r="AE56" s="51" t="e">
        <f>P111</f>
        <v>#VALUE!</v>
      </c>
      <c r="AF56" s="51">
        <f t="shared" ref="AF56:AJ56" si="38">Q111</f>
        <v>2.1400453372576105E-2</v>
      </c>
      <c r="AG56" s="51">
        <f t="shared" si="38"/>
        <v>5.4484258166003679E-3</v>
      </c>
      <c r="AH56" s="51">
        <f t="shared" si="38"/>
        <v>2.9951064538343178E-3</v>
      </c>
      <c r="AI56" s="51">
        <f t="shared" si="38"/>
        <v>1.3246685312614389E-2</v>
      </c>
      <c r="AJ56" s="51">
        <f t="shared" si="38"/>
        <v>4.6971770213161783E-3</v>
      </c>
      <c r="AL56" s="97" t="s">
        <v>20</v>
      </c>
      <c r="AM56" s="54" t="s">
        <v>40</v>
      </c>
      <c r="AN56" s="53" t="e">
        <f>V111</f>
        <v>#VALUE!</v>
      </c>
      <c r="AO56" s="53">
        <f t="shared" ref="AO56:AS56" si="39">W111</f>
        <v>1.2516419959035482E-3</v>
      </c>
      <c r="AP56" s="53">
        <f t="shared" si="39"/>
        <v>6.5546646604525626E-4</v>
      </c>
      <c r="AQ56" s="53">
        <f t="shared" si="39"/>
        <v>2.065162221751914E-4</v>
      </c>
      <c r="AR56" s="53">
        <f t="shared" si="39"/>
        <v>4.3078121037210562E-4</v>
      </c>
      <c r="AS56" s="53">
        <f t="shared" si="39"/>
        <v>2.1039566629086771E-4</v>
      </c>
    </row>
    <row r="57" spans="1:45" ht="14.4">
      <c r="A57" s="95"/>
      <c r="B57" s="29" t="s">
        <v>335</v>
      </c>
      <c r="C57" s="11" t="s">
        <v>38</v>
      </c>
      <c r="D57" s="11">
        <v>2.3764870689726312</v>
      </c>
      <c r="E57" s="11" t="s">
        <v>38</v>
      </c>
      <c r="F57" s="11">
        <v>0.599732889874804</v>
      </c>
      <c r="G57" s="11">
        <v>3.8054834168036713</v>
      </c>
      <c r="H57" s="11">
        <v>1.0903173168597644</v>
      </c>
      <c r="I57" s="47">
        <v>3</v>
      </c>
      <c r="J57" s="28" t="e">
        <f t="shared" si="12"/>
        <v>#VALUE!</v>
      </c>
      <c r="K57" s="28">
        <f t="shared" si="13"/>
        <v>7.1294612069178935E-3</v>
      </c>
      <c r="L57" s="28" t="e">
        <f t="shared" si="14"/>
        <v>#VALUE!</v>
      </c>
      <c r="M57" s="28">
        <f t="shared" si="15"/>
        <v>1.799198669624412E-3</v>
      </c>
      <c r="N57" s="28">
        <f t="shared" si="16"/>
        <v>1.1416450250411015E-2</v>
      </c>
      <c r="O57" s="28">
        <f t="shared" si="17"/>
        <v>3.270951950579293E-3</v>
      </c>
      <c r="P57" s="12" t="e">
        <f t="shared" ref="P57" si="40">AVERAGE(J52:J57)</f>
        <v>#VALUE!</v>
      </c>
      <c r="Q57" s="12">
        <f t="shared" ref="Q57" si="41">AVERAGE(K52:K57)</f>
        <v>9.1555940668888915E-3</v>
      </c>
      <c r="R57" s="12" t="e">
        <f t="shared" ref="R57" si="42">AVERAGE(L52:L57)</f>
        <v>#VALUE!</v>
      </c>
      <c r="S57" s="12">
        <f t="shared" ref="S57" si="43">AVERAGE(M52:M57)</f>
        <v>2.1812910664550603E-3</v>
      </c>
      <c r="T57" s="12">
        <f t="shared" ref="T57:U57" si="44">AVERAGE(N52:N57)</f>
        <v>1.1121596315192129E-2</v>
      </c>
      <c r="U57" s="12">
        <f t="shared" si="44"/>
        <v>3.4510496202185235E-3</v>
      </c>
      <c r="V57" s="50" t="e">
        <f t="shared" ref="V57" si="45">_xlfn.STDEV.S(J52:J57)</f>
        <v>#VALUE!</v>
      </c>
      <c r="W57" s="50">
        <f t="shared" ref="W57" si="46">_xlfn.STDEV.S(K52:K57)</f>
        <v>1.0377543866377365E-3</v>
      </c>
      <c r="X57" s="50" t="e">
        <f t="shared" ref="X57" si="47">_xlfn.STDEV.S(L52:L57)</f>
        <v>#VALUE!</v>
      </c>
      <c r="Y57" s="50">
        <f t="shared" ref="Y57" si="48">_xlfn.STDEV.S(M52:M57)</f>
        <v>3.0408663203689668E-4</v>
      </c>
      <c r="Z57" s="50">
        <f t="shared" ref="Z57" si="49">_xlfn.STDEV.S(N52:N57)</f>
        <v>1.9940308382987033E-4</v>
      </c>
      <c r="AA57" s="50">
        <f t="shared" ref="AA57" si="50">_xlfn.STDEV.S(O52:O57)</f>
        <v>1.7311514773506767E-4</v>
      </c>
      <c r="AC57" s="94"/>
      <c r="AD57" s="52" t="s">
        <v>48</v>
      </c>
      <c r="AE57" s="51" t="e">
        <f>P117</f>
        <v>#VALUE!</v>
      </c>
      <c r="AF57" s="51">
        <f t="shared" ref="AF57:AJ57" si="51">Q117</f>
        <v>4.5648301912155652E-2</v>
      </c>
      <c r="AG57" s="51">
        <f t="shared" si="51"/>
        <v>2.0594445329277133E-2</v>
      </c>
      <c r="AH57" s="51">
        <f t="shared" si="51"/>
        <v>3.0313911375954819E-3</v>
      </c>
      <c r="AI57" s="51">
        <f t="shared" si="51"/>
        <v>1.3584141989937674E-2</v>
      </c>
      <c r="AJ57" s="51">
        <f t="shared" si="51"/>
        <v>4.1640289611651043E-3</v>
      </c>
      <c r="AL57" s="97"/>
      <c r="AM57" s="54" t="s">
        <v>48</v>
      </c>
      <c r="AN57" s="53" t="e">
        <f>V117</f>
        <v>#VALUE!</v>
      </c>
      <c r="AO57" s="53">
        <f t="shared" ref="AO57:AS57" si="52">W117</f>
        <v>2.7626288511541112E-3</v>
      </c>
      <c r="AP57" s="53">
        <f t="shared" si="52"/>
        <v>9.2981652261838756E-4</v>
      </c>
      <c r="AQ57" s="53">
        <f t="shared" si="52"/>
        <v>1.5307323361214267E-4</v>
      </c>
      <c r="AR57" s="53">
        <f t="shared" si="52"/>
        <v>6.8109717896918482E-4</v>
      </c>
      <c r="AS57" s="53">
        <f t="shared" si="52"/>
        <v>3.2151038077350534E-4</v>
      </c>
    </row>
    <row r="58" spans="1:45" ht="14.4">
      <c r="A58" s="95"/>
      <c r="B58" s="29" t="s">
        <v>336</v>
      </c>
      <c r="C58" s="11" t="s">
        <v>38</v>
      </c>
      <c r="D58" s="11">
        <v>4.7822810072567865</v>
      </c>
      <c r="E58" s="11" t="s">
        <v>38</v>
      </c>
      <c r="F58" s="11">
        <v>0.72457979149975826</v>
      </c>
      <c r="G58" s="11">
        <v>3.5776666671479633</v>
      </c>
      <c r="H58" s="11">
        <v>2.1335568054458407</v>
      </c>
      <c r="I58" s="47">
        <v>3</v>
      </c>
      <c r="J58" s="28" t="e">
        <f t="shared" si="12"/>
        <v>#VALUE!</v>
      </c>
      <c r="K58" s="28">
        <f t="shared" si="13"/>
        <v>1.434684302177036E-2</v>
      </c>
      <c r="L58" s="28" t="e">
        <f t="shared" si="14"/>
        <v>#VALUE!</v>
      </c>
      <c r="M58" s="28">
        <f t="shared" si="15"/>
        <v>2.1737393744992745E-3</v>
      </c>
      <c r="N58" s="28">
        <f t="shared" si="16"/>
        <v>1.0733000001443891E-2</v>
      </c>
      <c r="O58" s="28">
        <f t="shared" si="17"/>
        <v>6.4006704163375224E-3</v>
      </c>
      <c r="P58" s="12"/>
      <c r="Q58" s="12"/>
      <c r="R58" s="12"/>
      <c r="S58" s="12"/>
      <c r="T58" s="12"/>
      <c r="U58" s="12"/>
      <c r="V58" s="50"/>
      <c r="W58" s="50"/>
      <c r="X58" s="50"/>
      <c r="Y58" s="50"/>
      <c r="Z58" s="50"/>
      <c r="AA58" s="50"/>
      <c r="AC58" s="94"/>
      <c r="AD58" s="52" t="s">
        <v>49</v>
      </c>
      <c r="AE58" s="51">
        <f>P123</f>
        <v>0.60222269552143681</v>
      </c>
      <c r="AF58" s="51">
        <f t="shared" ref="AF58:AJ58" si="53">Q123</f>
        <v>0.82201868658514243</v>
      </c>
      <c r="AG58" s="51">
        <f t="shared" si="53"/>
        <v>0.45733926951223752</v>
      </c>
      <c r="AH58" s="51">
        <f t="shared" si="53"/>
        <v>1.375537139007376E-2</v>
      </c>
      <c r="AI58" s="51">
        <f t="shared" si="53"/>
        <v>0.65653341261111342</v>
      </c>
      <c r="AJ58" s="51">
        <f t="shared" si="53"/>
        <v>2.1448728344151971E-2</v>
      </c>
      <c r="AL58" s="97"/>
      <c r="AM58" s="54" t="s">
        <v>49</v>
      </c>
      <c r="AN58" s="53">
        <f>V123</f>
        <v>3.7966628846857281E-2</v>
      </c>
      <c r="AO58" s="53">
        <f t="shared" ref="AO58:AS58" si="54">W123</f>
        <v>4.2940815900066286E-2</v>
      </c>
      <c r="AP58" s="53">
        <f t="shared" si="54"/>
        <v>9.4367439527211008E-3</v>
      </c>
      <c r="AQ58" s="53">
        <f t="shared" si="54"/>
        <v>5.3256672927612218E-4</v>
      </c>
      <c r="AR58" s="53">
        <f t="shared" si="54"/>
        <v>1.2833509287688843E-2</v>
      </c>
      <c r="AS58" s="53">
        <f t="shared" si="54"/>
        <v>5.1912571286724467E-4</v>
      </c>
    </row>
    <row r="59" spans="1:45" ht="14.4">
      <c r="A59" s="95"/>
      <c r="B59" s="29" t="s">
        <v>337</v>
      </c>
      <c r="C59" s="11" t="s">
        <v>38</v>
      </c>
      <c r="D59" s="11">
        <v>4.6829866861808309</v>
      </c>
      <c r="E59" s="11" t="s">
        <v>38</v>
      </c>
      <c r="F59" s="11">
        <v>0.67329793459757536</v>
      </c>
      <c r="G59" s="11">
        <v>3.5333905364736484</v>
      </c>
      <c r="H59" s="11">
        <v>2.0425356033647795</v>
      </c>
      <c r="I59" s="47">
        <v>3</v>
      </c>
      <c r="J59" s="28" t="e">
        <f t="shared" si="12"/>
        <v>#VALUE!</v>
      </c>
      <c r="K59" s="28">
        <f t="shared" si="13"/>
        <v>1.4048960058542493E-2</v>
      </c>
      <c r="L59" s="28" t="e">
        <f t="shared" si="14"/>
        <v>#VALUE!</v>
      </c>
      <c r="M59" s="28">
        <f t="shared" si="15"/>
        <v>2.0198938037927264E-3</v>
      </c>
      <c r="N59" s="28">
        <f t="shared" si="16"/>
        <v>1.0600171609420945E-2</v>
      </c>
      <c r="O59" s="28">
        <f t="shared" si="17"/>
        <v>6.1276068100943387E-3</v>
      </c>
      <c r="P59" s="12"/>
      <c r="Q59" s="12"/>
      <c r="R59" s="12"/>
      <c r="S59" s="12"/>
      <c r="T59" s="12"/>
      <c r="U59" s="12"/>
      <c r="V59" s="50"/>
      <c r="W59" s="50"/>
      <c r="X59" s="50"/>
      <c r="Y59" s="50"/>
      <c r="Z59" s="50"/>
      <c r="AA59" s="50"/>
      <c r="AC59" s="94"/>
      <c r="AD59" s="52" t="s">
        <v>50</v>
      </c>
      <c r="AE59" s="51" t="e">
        <f>P129</f>
        <v>#VALUE!</v>
      </c>
      <c r="AF59" s="51">
        <f t="shared" ref="AF59:AJ59" si="55">Q129</f>
        <v>7.1681067706769616E-2</v>
      </c>
      <c r="AG59" s="51">
        <f t="shared" si="55"/>
        <v>2.6842430844648477E-2</v>
      </c>
      <c r="AH59" s="51">
        <f t="shared" si="55"/>
        <v>2.934872358955707E-3</v>
      </c>
      <c r="AI59" s="51">
        <f t="shared" si="55"/>
        <v>1.6472094634772814E-2</v>
      </c>
      <c r="AJ59" s="51">
        <f t="shared" si="55"/>
        <v>4.6362120973517064E-3</v>
      </c>
      <c r="AL59" s="97"/>
      <c r="AM59" s="54" t="s">
        <v>50</v>
      </c>
      <c r="AN59" s="53" t="e">
        <f>V129</f>
        <v>#VALUE!</v>
      </c>
      <c r="AO59" s="53">
        <f t="shared" ref="AO59:AS59" si="56">W129</f>
        <v>1.908560083381876E-3</v>
      </c>
      <c r="AP59" s="53">
        <f t="shared" si="56"/>
        <v>9.3946659870076834E-4</v>
      </c>
      <c r="AQ59" s="53">
        <f t="shared" si="56"/>
        <v>1.0689632136178857E-4</v>
      </c>
      <c r="AR59" s="53">
        <f t="shared" si="56"/>
        <v>1.4903606490933015E-3</v>
      </c>
      <c r="AS59" s="53">
        <f t="shared" si="56"/>
        <v>3.0380516707725967E-4</v>
      </c>
    </row>
    <row r="60" spans="1:45" ht="14.4">
      <c r="A60" s="95"/>
      <c r="B60" s="29" t="s">
        <v>338</v>
      </c>
      <c r="C60" s="11" t="s">
        <v>38</v>
      </c>
      <c r="D60" s="11">
        <v>5.0785047666779786</v>
      </c>
      <c r="E60" s="11" t="s">
        <v>38</v>
      </c>
      <c r="F60" s="11">
        <v>0.67504774309515991</v>
      </c>
      <c r="G60" s="11">
        <v>3.6243163002692595</v>
      </c>
      <c r="H60" s="11">
        <v>2.422490970677774</v>
      </c>
      <c r="I60" s="47">
        <v>3</v>
      </c>
      <c r="J60" s="28" t="e">
        <f t="shared" si="12"/>
        <v>#VALUE!</v>
      </c>
      <c r="K60" s="28">
        <f t="shared" si="13"/>
        <v>1.5235514300033936E-2</v>
      </c>
      <c r="L60" s="28" t="e">
        <f t="shared" si="14"/>
        <v>#VALUE!</v>
      </c>
      <c r="M60" s="28">
        <f t="shared" si="15"/>
        <v>2.02514322928548E-3</v>
      </c>
      <c r="N60" s="28">
        <f t="shared" si="16"/>
        <v>1.0872948900807778E-2</v>
      </c>
      <c r="O60" s="28">
        <f t="shared" si="17"/>
        <v>7.2674729120333218E-3</v>
      </c>
      <c r="P60" s="12"/>
      <c r="Q60" s="12"/>
      <c r="R60" s="12"/>
      <c r="S60" s="12"/>
      <c r="T60" s="12"/>
      <c r="U60" s="12"/>
      <c r="V60" s="50"/>
      <c r="W60" s="50"/>
      <c r="X60" s="50"/>
      <c r="Y60" s="50"/>
      <c r="Z60" s="50"/>
      <c r="AA60" s="50"/>
      <c r="AC60" s="94"/>
      <c r="AD60" s="52" t="s">
        <v>51</v>
      </c>
      <c r="AE60" s="51" t="e">
        <f>P135</f>
        <v>#VALUE!</v>
      </c>
      <c r="AF60" s="51">
        <f t="shared" ref="AF60:AJ60" si="57">Q135</f>
        <v>0.49881616527642864</v>
      </c>
      <c r="AG60" s="51">
        <f t="shared" si="57"/>
        <v>0.25659822832529405</v>
      </c>
      <c r="AH60" s="51">
        <f t="shared" si="57"/>
        <v>6.4111089122885065E-3</v>
      </c>
      <c r="AI60" s="51">
        <f t="shared" si="57"/>
        <v>0.28276617079841393</v>
      </c>
      <c r="AJ60" s="51">
        <f t="shared" si="57"/>
        <v>8.5213095536006145E-3</v>
      </c>
      <c r="AL60" s="97"/>
      <c r="AM60" s="54" t="s">
        <v>51</v>
      </c>
      <c r="AN60" s="53" t="e">
        <f>V135</f>
        <v>#VALUE!</v>
      </c>
      <c r="AO60" s="53">
        <f t="shared" ref="AO60:AS60" si="58">W135</f>
        <v>1.4658905516974055E-2</v>
      </c>
      <c r="AP60" s="53">
        <f t="shared" si="58"/>
        <v>4.3880987659467791E-3</v>
      </c>
      <c r="AQ60" s="53">
        <f t="shared" si="58"/>
        <v>9.0177385786832534E-4</v>
      </c>
      <c r="AR60" s="53">
        <f t="shared" si="58"/>
        <v>1.4157616898273774E-2</v>
      </c>
      <c r="AS60" s="53">
        <f t="shared" si="58"/>
        <v>1.3292630566947316E-3</v>
      </c>
    </row>
    <row r="61" spans="1:45" ht="14.4">
      <c r="A61" s="95"/>
      <c r="B61" s="29" t="s">
        <v>339</v>
      </c>
      <c r="C61" s="11" t="s">
        <v>38</v>
      </c>
      <c r="D61" s="11">
        <v>5.6314412027952878</v>
      </c>
      <c r="E61" s="11" t="s">
        <v>38</v>
      </c>
      <c r="F61" s="11">
        <v>0.84507084853320713</v>
      </c>
      <c r="G61" s="11">
        <v>3.8778501876085039</v>
      </c>
      <c r="H61" s="11">
        <v>2.2114742455162801</v>
      </c>
      <c r="I61" s="47">
        <v>3</v>
      </c>
      <c r="J61" s="28" t="e">
        <f t="shared" si="12"/>
        <v>#VALUE!</v>
      </c>
      <c r="K61" s="28">
        <f t="shared" si="13"/>
        <v>1.6894323608385865E-2</v>
      </c>
      <c r="L61" s="28" t="e">
        <f t="shared" si="14"/>
        <v>#VALUE!</v>
      </c>
      <c r="M61" s="28">
        <f t="shared" si="15"/>
        <v>2.5352125455996217E-3</v>
      </c>
      <c r="N61" s="28">
        <f t="shared" si="16"/>
        <v>1.1633550562825511E-2</v>
      </c>
      <c r="O61" s="28">
        <f t="shared" si="17"/>
        <v>6.6344227365488402E-3</v>
      </c>
      <c r="P61" s="12"/>
      <c r="Q61" s="12"/>
      <c r="R61" s="12"/>
      <c r="S61" s="12"/>
      <c r="T61" s="12"/>
      <c r="U61" s="12"/>
      <c r="V61" s="50"/>
      <c r="W61" s="50"/>
      <c r="X61" s="50"/>
      <c r="Y61" s="50"/>
      <c r="Z61" s="50"/>
      <c r="AA61" s="50"/>
      <c r="AC61" s="94" t="s">
        <v>21</v>
      </c>
      <c r="AD61" s="52" t="s">
        <v>40</v>
      </c>
      <c r="AE61" s="51" t="e">
        <f>P141</f>
        <v>#VALUE!</v>
      </c>
      <c r="AF61" s="51">
        <f t="shared" ref="AF61:AJ61" si="59">Q141</f>
        <v>2.2994626545922662E-2</v>
      </c>
      <c r="AG61" s="51">
        <f t="shared" si="59"/>
        <v>8.9730689729349347E-3</v>
      </c>
      <c r="AH61" s="51">
        <f t="shared" si="59"/>
        <v>2.9808437563702255E-3</v>
      </c>
      <c r="AI61" s="51">
        <f t="shared" si="59"/>
        <v>9.1653719348526036E-3</v>
      </c>
      <c r="AJ61" s="51">
        <f t="shared" si="59"/>
        <v>4.5483162106077458E-3</v>
      </c>
      <c r="AL61" s="97" t="s">
        <v>21</v>
      </c>
      <c r="AM61" s="54" t="s">
        <v>40</v>
      </c>
      <c r="AN61" s="53" t="e">
        <f>V141</f>
        <v>#VALUE!</v>
      </c>
      <c r="AO61" s="53">
        <f t="shared" ref="AO61:AS61" si="60">W141</f>
        <v>1.7262344933491477E-3</v>
      </c>
      <c r="AP61" s="53">
        <f t="shared" si="60"/>
        <v>3.8150811503541698E-3</v>
      </c>
      <c r="AQ61" s="53">
        <f t="shared" si="60"/>
        <v>1.7062861480410802E-4</v>
      </c>
      <c r="AR61" s="53">
        <f t="shared" si="60"/>
        <v>4.6510993773769453E-3</v>
      </c>
      <c r="AS61" s="53">
        <f t="shared" si="60"/>
        <v>3.8765272427332469E-4</v>
      </c>
    </row>
    <row r="62" spans="1:45" ht="14.4">
      <c r="A62" s="95"/>
      <c r="B62" s="29" t="s">
        <v>340</v>
      </c>
      <c r="C62" s="11" t="s">
        <v>38</v>
      </c>
      <c r="D62" s="11">
        <v>5.5001565536010109</v>
      </c>
      <c r="E62" s="11" t="s">
        <v>38</v>
      </c>
      <c r="F62" s="11">
        <v>0.7117032659592657</v>
      </c>
      <c r="G62" s="11">
        <v>3.7519047041437599</v>
      </c>
      <c r="H62" s="11">
        <v>2.2105712877356321</v>
      </c>
      <c r="I62" s="47">
        <v>3</v>
      </c>
      <c r="J62" s="28" t="e">
        <f t="shared" si="12"/>
        <v>#VALUE!</v>
      </c>
      <c r="K62" s="28">
        <f t="shared" si="13"/>
        <v>1.6500469660803034E-2</v>
      </c>
      <c r="L62" s="28" t="e">
        <f t="shared" si="14"/>
        <v>#VALUE!</v>
      </c>
      <c r="M62" s="28">
        <f t="shared" si="15"/>
        <v>2.1351097978777973E-3</v>
      </c>
      <c r="N62" s="28">
        <f t="shared" si="16"/>
        <v>1.125571411243128E-2</v>
      </c>
      <c r="O62" s="28">
        <f t="shared" si="17"/>
        <v>6.6317138632068957E-3</v>
      </c>
      <c r="P62" s="12"/>
      <c r="Q62" s="12"/>
      <c r="R62" s="12"/>
      <c r="S62" s="12"/>
      <c r="T62" s="12"/>
      <c r="U62" s="12"/>
      <c r="V62" s="50"/>
      <c r="W62" s="50"/>
      <c r="X62" s="50"/>
      <c r="Y62" s="50"/>
      <c r="Z62" s="50"/>
      <c r="AA62" s="50"/>
      <c r="AC62" s="94"/>
      <c r="AD62" s="52" t="s">
        <v>48</v>
      </c>
      <c r="AE62" s="51" t="e">
        <f>P147</f>
        <v>#VALUE!</v>
      </c>
      <c r="AF62" s="51">
        <f t="shared" ref="AF62:AJ62" si="61">Q147</f>
        <v>6.0702282077032155E-2</v>
      </c>
      <c r="AG62" s="51">
        <f t="shared" si="61"/>
        <v>3.0474542939976795E-2</v>
      </c>
      <c r="AH62" s="51">
        <f t="shared" si="61"/>
        <v>3.2302368689473902E-3</v>
      </c>
      <c r="AI62" s="51">
        <f t="shared" si="61"/>
        <v>1.3619839249185228E-2</v>
      </c>
      <c r="AJ62" s="51">
        <f t="shared" si="61"/>
        <v>4.3829795478462089E-3</v>
      </c>
      <c r="AL62" s="97"/>
      <c r="AM62" s="54" t="s">
        <v>48</v>
      </c>
      <c r="AN62" s="53" t="e">
        <f>V147</f>
        <v>#VALUE!</v>
      </c>
      <c r="AO62" s="53">
        <f t="shared" ref="AO62:AS62" si="62">W147</f>
        <v>2.2313083929927612E-3</v>
      </c>
      <c r="AP62" s="53">
        <f t="shared" si="62"/>
        <v>2.0073902705609482E-3</v>
      </c>
      <c r="AQ62" s="53">
        <f t="shared" si="62"/>
        <v>1.7653638534351074E-4</v>
      </c>
      <c r="AR62" s="53">
        <f t="shared" si="62"/>
        <v>3.5747496391289502E-4</v>
      </c>
      <c r="AS62" s="53">
        <f t="shared" si="62"/>
        <v>3.095623223276073E-4</v>
      </c>
    </row>
    <row r="63" spans="1:45" ht="14.4">
      <c r="A63" s="95"/>
      <c r="B63" s="29" t="s">
        <v>341</v>
      </c>
      <c r="C63" s="11" t="s">
        <v>38</v>
      </c>
      <c r="D63" s="11">
        <v>5.7708407276129483</v>
      </c>
      <c r="E63" s="11" t="s">
        <v>38</v>
      </c>
      <c r="F63" s="11">
        <v>0.70885700657506712</v>
      </c>
      <c r="G63" s="11">
        <v>3.7285733296950516</v>
      </c>
      <c r="H63" s="11">
        <v>2.56257112724842</v>
      </c>
      <c r="I63" s="47">
        <v>3</v>
      </c>
      <c r="J63" s="28" t="e">
        <f t="shared" si="12"/>
        <v>#VALUE!</v>
      </c>
      <c r="K63" s="28">
        <f t="shared" si="13"/>
        <v>1.7312522182838845E-2</v>
      </c>
      <c r="L63" s="28" t="e">
        <f t="shared" si="14"/>
        <v>#VALUE!</v>
      </c>
      <c r="M63" s="28">
        <f t="shared" si="15"/>
        <v>2.1265710197252014E-3</v>
      </c>
      <c r="N63" s="28">
        <f t="shared" si="16"/>
        <v>1.1185719989085154E-2</v>
      </c>
      <c r="O63" s="28">
        <f t="shared" si="17"/>
        <v>7.6877133817452601E-3</v>
      </c>
      <c r="P63" s="12" t="e">
        <f t="shared" ref="P63" si="63">AVERAGE(J58:J63)</f>
        <v>#VALUE!</v>
      </c>
      <c r="Q63" s="12">
        <f t="shared" ref="Q63" si="64">AVERAGE(K58:K63)</f>
        <v>1.5723105472062422E-2</v>
      </c>
      <c r="R63" s="12" t="e">
        <f t="shared" ref="R63" si="65">AVERAGE(L58:L63)</f>
        <v>#VALUE!</v>
      </c>
      <c r="S63" s="12">
        <f t="shared" ref="S63" si="66">AVERAGE(M58:M63)</f>
        <v>2.1692782951300165E-3</v>
      </c>
      <c r="T63" s="12">
        <f t="shared" ref="T63:U63" si="67">AVERAGE(N58:N63)</f>
        <v>1.1046850862669093E-2</v>
      </c>
      <c r="U63" s="12">
        <f t="shared" si="67"/>
        <v>6.7916000199943621E-3</v>
      </c>
      <c r="V63" s="50" t="e">
        <f t="shared" ref="V63" si="68">_xlfn.STDEV.S(J58:J63)</f>
        <v>#VALUE!</v>
      </c>
      <c r="W63" s="50">
        <f t="shared" ref="W63" si="69">_xlfn.STDEV.S(K58:K63)</f>
        <v>1.3738194083662155E-3</v>
      </c>
      <c r="X63" s="50" t="e">
        <f t="shared" ref="X63" si="70">_xlfn.STDEV.S(L58:L63)</f>
        <v>#VALUE!</v>
      </c>
      <c r="Y63" s="50">
        <f t="shared" ref="Y63" si="71">_xlfn.STDEV.S(M58:M63)</f>
        <v>1.8974183404351185E-4</v>
      </c>
      <c r="Z63" s="50">
        <f t="shared" ref="Z63" si="72">_xlfn.STDEV.S(N58:N63)</f>
        <v>3.8350792436395669E-4</v>
      </c>
      <c r="AA63" s="50">
        <f t="shared" ref="AA63" si="73">_xlfn.STDEV.S(O58:O63)</f>
        <v>5.7852491491002E-4</v>
      </c>
      <c r="AC63" s="94"/>
      <c r="AD63" s="52" t="s">
        <v>49</v>
      </c>
      <c r="AE63" s="51" t="e">
        <f>P153</f>
        <v>#VALUE!</v>
      </c>
      <c r="AF63" s="51">
        <f t="shared" ref="AF63:AJ63" si="74">Q153</f>
        <v>0.86124766184922352</v>
      </c>
      <c r="AG63" s="51">
        <f t="shared" si="74"/>
        <v>0.50346877210672025</v>
      </c>
      <c r="AH63" s="51">
        <f t="shared" si="74"/>
        <v>1.5367191473004154E-2</v>
      </c>
      <c r="AI63" s="51">
        <f t="shared" si="74"/>
        <v>0.65152942459998697</v>
      </c>
      <c r="AJ63" s="51">
        <f t="shared" si="74"/>
        <v>2.3608358478997327E-2</v>
      </c>
      <c r="AL63" s="97"/>
      <c r="AM63" s="54" t="s">
        <v>49</v>
      </c>
      <c r="AN63" s="53" t="e">
        <f>V153</f>
        <v>#VALUE!</v>
      </c>
      <c r="AO63" s="53">
        <f t="shared" ref="AO63:AS63" si="75">W153</f>
        <v>3.355954305985695E-2</v>
      </c>
      <c r="AP63" s="53">
        <f t="shared" si="75"/>
        <v>3.6699175169774785E-2</v>
      </c>
      <c r="AQ63" s="53">
        <f t="shared" si="75"/>
        <v>1.2343679156306148E-3</v>
      </c>
      <c r="AR63" s="53">
        <f t="shared" si="75"/>
        <v>1.8436909516607272E-2</v>
      </c>
      <c r="AS63" s="53">
        <f t="shared" si="75"/>
        <v>1.1582240231982849E-3</v>
      </c>
    </row>
    <row r="64" spans="1:45" ht="14.4">
      <c r="A64" s="95"/>
      <c r="B64" s="29" t="s">
        <v>342</v>
      </c>
      <c r="C64" s="11" t="s">
        <v>38</v>
      </c>
      <c r="D64" s="11">
        <v>3.9983909635481281</v>
      </c>
      <c r="E64" s="11" t="s">
        <v>38</v>
      </c>
      <c r="F64" s="11">
        <v>0.75179313217927701</v>
      </c>
      <c r="G64" s="11">
        <v>3.7691549821259893</v>
      </c>
      <c r="H64" s="11">
        <v>1.4099666533009296</v>
      </c>
      <c r="I64" s="47">
        <v>3</v>
      </c>
      <c r="J64" s="28" t="e">
        <f t="shared" si="12"/>
        <v>#VALUE!</v>
      </c>
      <c r="K64" s="28">
        <f t="shared" si="13"/>
        <v>1.1995172890644383E-2</v>
      </c>
      <c r="L64" s="28" t="e">
        <f t="shared" si="14"/>
        <v>#VALUE!</v>
      </c>
      <c r="M64" s="28">
        <f t="shared" si="15"/>
        <v>2.2553793965378308E-3</v>
      </c>
      <c r="N64" s="28">
        <f t="shared" si="16"/>
        <v>1.1307464946377967E-2</v>
      </c>
      <c r="O64" s="28">
        <f t="shared" si="17"/>
        <v>4.2298999599027888E-3</v>
      </c>
      <c r="P64" s="12"/>
      <c r="Q64" s="12"/>
      <c r="R64" s="12"/>
      <c r="S64" s="12"/>
      <c r="T64" s="12"/>
      <c r="U64" s="12"/>
      <c r="V64" s="50"/>
      <c r="W64" s="50"/>
      <c r="X64" s="50"/>
      <c r="Y64" s="50"/>
      <c r="Z64" s="50"/>
      <c r="AA64" s="50"/>
      <c r="AC64" s="94"/>
      <c r="AD64" s="52" t="s">
        <v>50</v>
      </c>
      <c r="AE64" s="51" t="e">
        <f>P159</f>
        <v>#VALUE!</v>
      </c>
      <c r="AF64" s="51">
        <f t="shared" ref="AF64:AJ64" si="76">Q159</f>
        <v>8.477838381309849E-2</v>
      </c>
      <c r="AG64" s="51">
        <f t="shared" si="76"/>
        <v>3.6631414435601709E-2</v>
      </c>
      <c r="AH64" s="51">
        <f t="shared" si="76"/>
        <v>3.2473728674069589E-3</v>
      </c>
      <c r="AI64" s="51">
        <f t="shared" si="76"/>
        <v>1.7193643629664353E-2</v>
      </c>
      <c r="AJ64" s="51">
        <f t="shared" si="76"/>
        <v>4.6700829338736311E-3</v>
      </c>
      <c r="AL64" s="97"/>
      <c r="AM64" s="54" t="s">
        <v>50</v>
      </c>
      <c r="AN64" s="53" t="e">
        <f>V159</f>
        <v>#VALUE!</v>
      </c>
      <c r="AO64" s="53">
        <f t="shared" ref="AO64:AS64" si="77">W159</f>
        <v>9.4122195779375892E-4</v>
      </c>
      <c r="AP64" s="53">
        <f t="shared" si="77"/>
        <v>9.9126495076958519E-4</v>
      </c>
      <c r="AQ64" s="53">
        <f t="shared" si="77"/>
        <v>1.6171066984665991E-4</v>
      </c>
      <c r="AR64" s="53">
        <f t="shared" si="77"/>
        <v>1.456802427019763E-3</v>
      </c>
      <c r="AS64" s="53">
        <f t="shared" si="77"/>
        <v>2.0805587593636718E-4</v>
      </c>
    </row>
    <row r="65" spans="1:45" ht="14.4">
      <c r="A65" s="95"/>
      <c r="B65" s="29" t="s">
        <v>343</v>
      </c>
      <c r="C65" s="11" t="s">
        <v>38</v>
      </c>
      <c r="D65" s="11">
        <v>3.669447460957207</v>
      </c>
      <c r="E65" s="11" t="s">
        <v>38</v>
      </c>
      <c r="F65" s="11">
        <v>0.84857460248640182</v>
      </c>
      <c r="G65" s="11">
        <v>3.8448259672023739</v>
      </c>
      <c r="H65" s="11">
        <v>1.3835849166117513</v>
      </c>
      <c r="I65" s="47">
        <v>3</v>
      </c>
      <c r="J65" s="28" t="e">
        <f t="shared" si="12"/>
        <v>#VALUE!</v>
      </c>
      <c r="K65" s="28">
        <f t="shared" si="13"/>
        <v>1.1008342382871621E-2</v>
      </c>
      <c r="L65" s="28" t="e">
        <f t="shared" si="14"/>
        <v>#VALUE!</v>
      </c>
      <c r="M65" s="28">
        <f t="shared" si="15"/>
        <v>2.5457238074592056E-3</v>
      </c>
      <c r="N65" s="28">
        <f t="shared" si="16"/>
        <v>1.1534477901607122E-2</v>
      </c>
      <c r="O65" s="28">
        <f t="shared" si="17"/>
        <v>4.1507547498352542E-3</v>
      </c>
      <c r="P65" s="12"/>
      <c r="Q65" s="12"/>
      <c r="R65" s="12"/>
      <c r="S65" s="12"/>
      <c r="T65" s="12"/>
      <c r="U65" s="12"/>
      <c r="V65" s="50"/>
      <c r="W65" s="50"/>
      <c r="X65" s="50"/>
      <c r="Y65" s="50"/>
      <c r="Z65" s="50"/>
      <c r="AA65" s="50"/>
      <c r="AC65" s="94"/>
      <c r="AD65" s="52" t="s">
        <v>51</v>
      </c>
      <c r="AE65" s="51" t="e">
        <f>P165</f>
        <v>#VALUE!</v>
      </c>
      <c r="AF65" s="51">
        <f t="shared" ref="AF65:AJ65" si="78">Q165</f>
        <v>0.5085008134063792</v>
      </c>
      <c r="AG65" s="51">
        <f t="shared" si="78"/>
        <v>0.29936283993530954</v>
      </c>
      <c r="AH65" s="51">
        <f t="shared" si="78"/>
        <v>7.2662589477623107E-3</v>
      </c>
      <c r="AI65" s="51">
        <f t="shared" si="78"/>
        <v>0.27641351356311844</v>
      </c>
      <c r="AJ65" s="51">
        <f t="shared" si="78"/>
        <v>9.9494446803902875E-3</v>
      </c>
      <c r="AL65" s="97"/>
      <c r="AM65" s="54" t="s">
        <v>51</v>
      </c>
      <c r="AN65" s="53" t="e">
        <f>V165</f>
        <v>#VALUE!</v>
      </c>
      <c r="AO65" s="53">
        <f t="shared" ref="AO65:AS65" si="79">W165</f>
        <v>3.1409765205280882E-2</v>
      </c>
      <c r="AP65" s="53">
        <f t="shared" si="79"/>
        <v>1.7855885390000766E-2</v>
      </c>
      <c r="AQ65" s="53">
        <f t="shared" si="79"/>
        <v>1.2480784320593513E-3</v>
      </c>
      <c r="AR65" s="53">
        <f t="shared" si="79"/>
        <v>2.3368838805194379E-2</v>
      </c>
      <c r="AS65" s="53">
        <f t="shared" si="79"/>
        <v>1.9810383885014186E-3</v>
      </c>
    </row>
    <row r="66" spans="1:45" ht="14.4">
      <c r="A66" s="95"/>
      <c r="B66" s="29" t="s">
        <v>344</v>
      </c>
      <c r="C66" s="11" t="s">
        <v>38</v>
      </c>
      <c r="D66" s="11">
        <v>3.5290121766981475</v>
      </c>
      <c r="E66" s="11" t="s">
        <v>38</v>
      </c>
      <c r="F66" s="11">
        <v>0.69779639070059896</v>
      </c>
      <c r="G66" s="11">
        <v>3.580702505646677</v>
      </c>
      <c r="H66" s="11">
        <v>1.3037327098138669</v>
      </c>
      <c r="I66" s="47">
        <v>3</v>
      </c>
      <c r="J66" s="28" t="e">
        <f t="shared" si="12"/>
        <v>#VALUE!</v>
      </c>
      <c r="K66" s="28">
        <f t="shared" si="13"/>
        <v>1.0587036530094442E-2</v>
      </c>
      <c r="L66" s="28" t="e">
        <f t="shared" si="14"/>
        <v>#VALUE!</v>
      </c>
      <c r="M66" s="28">
        <f t="shared" si="15"/>
        <v>2.093389172101797E-3</v>
      </c>
      <c r="N66" s="28">
        <f t="shared" si="16"/>
        <v>1.0742107516940031E-2</v>
      </c>
      <c r="O66" s="28">
        <f t="shared" si="17"/>
        <v>3.9111981294416009E-3</v>
      </c>
      <c r="P66" s="12"/>
      <c r="Q66" s="12"/>
      <c r="R66" s="12"/>
      <c r="S66" s="12"/>
      <c r="T66" s="12"/>
      <c r="U66" s="12"/>
      <c r="V66" s="50"/>
      <c r="W66" s="50"/>
      <c r="X66" s="50"/>
      <c r="Y66" s="50"/>
      <c r="Z66" s="50"/>
      <c r="AA66" s="50"/>
      <c r="AC66" s="94" t="s">
        <v>22</v>
      </c>
      <c r="AD66" s="52" t="s">
        <v>40</v>
      </c>
      <c r="AE66" s="51" t="e">
        <f>P171</f>
        <v>#VALUE!</v>
      </c>
      <c r="AF66" s="51">
        <f t="shared" ref="AF66:AJ66" si="80">Q171</f>
        <v>2.7568346221316837E-2</v>
      </c>
      <c r="AG66" s="51">
        <f t="shared" si="80"/>
        <v>5.9863734450954324E-3</v>
      </c>
      <c r="AH66" s="51">
        <f t="shared" si="80"/>
        <v>2.6158510142574158E-3</v>
      </c>
      <c r="AI66" s="51">
        <f t="shared" si="80"/>
        <v>8.660881553978211E-3</v>
      </c>
      <c r="AJ66" s="51">
        <f t="shared" si="80"/>
        <v>3.8232574294997795E-3</v>
      </c>
      <c r="AL66" s="97" t="s">
        <v>22</v>
      </c>
      <c r="AM66" s="54" t="s">
        <v>40</v>
      </c>
      <c r="AN66" s="53" t="e">
        <f>V171</f>
        <v>#VALUE!</v>
      </c>
      <c r="AO66" s="53">
        <f t="shared" ref="AO66:AS66" si="81">W171</f>
        <v>2.7214651568468794E-3</v>
      </c>
      <c r="AP66" s="53">
        <f t="shared" si="81"/>
        <v>1.7278296362240365E-3</v>
      </c>
      <c r="AQ66" s="53">
        <f t="shared" si="81"/>
        <v>2.3874639511142605E-4</v>
      </c>
      <c r="AR66" s="53">
        <f t="shared" si="81"/>
        <v>4.7238896554920029E-3</v>
      </c>
      <c r="AS66" s="53">
        <f t="shared" si="81"/>
        <v>4.6749773363747823E-4</v>
      </c>
    </row>
    <row r="67" spans="1:45" ht="14.4">
      <c r="A67" s="95"/>
      <c r="B67" s="29" t="s">
        <v>345</v>
      </c>
      <c r="C67" s="11" t="s">
        <v>38</v>
      </c>
      <c r="D67" s="11">
        <v>3.2457276894819511</v>
      </c>
      <c r="E67" s="11" t="s">
        <v>38</v>
      </c>
      <c r="F67" s="11">
        <v>0.77393599203903518</v>
      </c>
      <c r="G67" s="11">
        <v>3.7135770997527699</v>
      </c>
      <c r="H67" s="11">
        <v>1.189714117545515</v>
      </c>
      <c r="I67" s="47">
        <v>3</v>
      </c>
      <c r="J67" s="28" t="e">
        <f t="shared" si="12"/>
        <v>#VALUE!</v>
      </c>
      <c r="K67" s="28">
        <f t="shared" si="13"/>
        <v>9.7371830684458531E-3</v>
      </c>
      <c r="L67" s="28" t="e">
        <f t="shared" si="14"/>
        <v>#VALUE!</v>
      </c>
      <c r="M67" s="28">
        <f t="shared" si="15"/>
        <v>2.3218079761171055E-3</v>
      </c>
      <c r="N67" s="28">
        <f t="shared" si="16"/>
        <v>1.114073129925831E-2</v>
      </c>
      <c r="O67" s="28">
        <f t="shared" si="17"/>
        <v>3.5691423526365449E-3</v>
      </c>
      <c r="P67" s="12"/>
      <c r="Q67" s="12"/>
      <c r="R67" s="12"/>
      <c r="S67" s="12"/>
      <c r="T67" s="12"/>
      <c r="U67" s="12"/>
      <c r="V67" s="50"/>
      <c r="W67" s="50"/>
      <c r="X67" s="50"/>
      <c r="Y67" s="50"/>
      <c r="Z67" s="50"/>
      <c r="AA67" s="50"/>
      <c r="AC67" s="94"/>
      <c r="AD67" s="52" t="s">
        <v>48</v>
      </c>
      <c r="AE67" s="51" t="e">
        <f>P177</f>
        <v>#VALUE!</v>
      </c>
      <c r="AF67" s="51">
        <f t="shared" ref="AF67:AJ67" si="82">Q177</f>
        <v>6.8098451122556414E-2</v>
      </c>
      <c r="AG67" s="51">
        <f t="shared" si="82"/>
        <v>1.9765386266467993E-2</v>
      </c>
      <c r="AH67" s="51">
        <f t="shared" si="82"/>
        <v>3.0495444065962375E-3</v>
      </c>
      <c r="AI67" s="51">
        <f t="shared" si="82"/>
        <v>9.8110969883547054E-3</v>
      </c>
      <c r="AJ67" s="51">
        <f t="shared" si="82"/>
        <v>3.9265988934898063E-3</v>
      </c>
      <c r="AL67" s="97"/>
      <c r="AM67" s="54" t="s">
        <v>48</v>
      </c>
      <c r="AN67" s="53" t="e">
        <f>V177</f>
        <v>#VALUE!</v>
      </c>
      <c r="AO67" s="53">
        <f t="shared" ref="AO67:AS67" si="83">W177</f>
        <v>3.774959906370369E-3</v>
      </c>
      <c r="AP67" s="53">
        <f t="shared" si="83"/>
        <v>2.5358631850193472E-3</v>
      </c>
      <c r="AQ67" s="53">
        <f t="shared" si="83"/>
        <v>2.5940542667776434E-4</v>
      </c>
      <c r="AR67" s="53">
        <f t="shared" si="83"/>
        <v>6.4555137242492549E-4</v>
      </c>
      <c r="AS67" s="53">
        <f t="shared" si="83"/>
        <v>1.331953597649665E-4</v>
      </c>
    </row>
    <row r="68" spans="1:45" ht="14.4">
      <c r="A68" s="95"/>
      <c r="B68" s="29" t="s">
        <v>346</v>
      </c>
      <c r="C68" s="11" t="s">
        <v>38</v>
      </c>
      <c r="D68" s="11">
        <v>3.8808108669625883</v>
      </c>
      <c r="E68" s="11" t="s">
        <v>38</v>
      </c>
      <c r="F68" s="11">
        <v>0.697221082952733</v>
      </c>
      <c r="G68" s="11">
        <v>3.616929846951682</v>
      </c>
      <c r="H68" s="11">
        <v>1.2226125197495219</v>
      </c>
      <c r="I68" s="47">
        <v>3</v>
      </c>
      <c r="J68" s="28" t="e">
        <f t="shared" si="12"/>
        <v>#VALUE!</v>
      </c>
      <c r="K68" s="28">
        <f t="shared" si="13"/>
        <v>1.1642432600887766E-2</v>
      </c>
      <c r="L68" s="28" t="e">
        <f t="shared" si="14"/>
        <v>#VALUE!</v>
      </c>
      <c r="M68" s="28">
        <f t="shared" si="15"/>
        <v>2.0916632488581989E-3</v>
      </c>
      <c r="N68" s="28">
        <f t="shared" si="16"/>
        <v>1.0850789540855046E-2</v>
      </c>
      <c r="O68" s="28">
        <f t="shared" si="17"/>
        <v>3.6678375592485656E-3</v>
      </c>
      <c r="P68" s="12"/>
      <c r="Q68" s="12"/>
      <c r="R68" s="12"/>
      <c r="S68" s="12"/>
      <c r="T68" s="12"/>
      <c r="U68" s="12"/>
      <c r="V68" s="50"/>
      <c r="W68" s="50"/>
      <c r="X68" s="50"/>
      <c r="Y68" s="50"/>
      <c r="Z68" s="50"/>
      <c r="AA68" s="50"/>
      <c r="AC68" s="94"/>
      <c r="AD68" s="52" t="s">
        <v>49</v>
      </c>
      <c r="AE68" s="51" t="e">
        <f>P183</f>
        <v>#VALUE!</v>
      </c>
      <c r="AF68" s="51">
        <f t="shared" ref="AF68:AJ68" si="84">Q183</f>
        <v>0.77780378789953364</v>
      </c>
      <c r="AG68" s="51">
        <f t="shared" si="84"/>
        <v>0.69817061042179329</v>
      </c>
      <c r="AH68" s="51">
        <f t="shared" si="84"/>
        <v>1.4081852834177016E-2</v>
      </c>
      <c r="AI68" s="51">
        <f t="shared" si="84"/>
        <v>0.59360505331349256</v>
      </c>
      <c r="AJ68" s="51">
        <f t="shared" si="84"/>
        <v>2.2500900776704205E-2</v>
      </c>
      <c r="AL68" s="97"/>
      <c r="AM68" s="54" t="s">
        <v>49</v>
      </c>
      <c r="AN68" s="53" t="e">
        <f>V183</f>
        <v>#VALUE!</v>
      </c>
      <c r="AO68" s="53">
        <f t="shared" ref="AO68:AS68" si="85">W183</f>
        <v>5.7685719653857798E-2</v>
      </c>
      <c r="AP68" s="53">
        <f t="shared" si="85"/>
        <v>0.16533421869143247</v>
      </c>
      <c r="AQ68" s="53">
        <f t="shared" si="85"/>
        <v>1.5064419564362521E-3</v>
      </c>
      <c r="AR68" s="53">
        <f t="shared" si="85"/>
        <v>6.3457213756436537E-2</v>
      </c>
      <c r="AS68" s="53">
        <f t="shared" si="85"/>
        <v>1.5275298535601591E-3</v>
      </c>
    </row>
    <row r="69" spans="1:45" ht="14.4">
      <c r="A69" s="95"/>
      <c r="B69" s="29" t="s">
        <v>347</v>
      </c>
      <c r="C69" s="11" t="s">
        <v>38</v>
      </c>
      <c r="D69" s="11">
        <v>3.540465450521054</v>
      </c>
      <c r="E69" s="11" t="s">
        <v>38</v>
      </c>
      <c r="F69" s="11">
        <v>0.7477876060550015</v>
      </c>
      <c r="G69" s="11">
        <v>3.7775340651907112</v>
      </c>
      <c r="H69" s="11">
        <v>1.4927083249969038</v>
      </c>
      <c r="I69" s="47">
        <v>3</v>
      </c>
      <c r="J69" s="28" t="e">
        <f t="shared" si="12"/>
        <v>#VALUE!</v>
      </c>
      <c r="K69" s="28">
        <f t="shared" si="13"/>
        <v>1.0621396351563162E-2</v>
      </c>
      <c r="L69" s="28" t="e">
        <f t="shared" si="14"/>
        <v>#VALUE!</v>
      </c>
      <c r="M69" s="28">
        <f t="shared" si="15"/>
        <v>2.2433628181650045E-3</v>
      </c>
      <c r="N69" s="28">
        <f t="shared" si="16"/>
        <v>1.1332602195572134E-2</v>
      </c>
      <c r="O69" s="28">
        <f t="shared" si="17"/>
        <v>4.4781249749907114E-3</v>
      </c>
      <c r="P69" s="12" t="e">
        <f t="shared" ref="P69" si="86">AVERAGE(J64:J69)</f>
        <v>#VALUE!</v>
      </c>
      <c r="Q69" s="12">
        <f t="shared" ref="Q69" si="87">AVERAGE(K64:K69)</f>
        <v>1.0931927304084536E-2</v>
      </c>
      <c r="R69" s="12" t="e">
        <f t="shared" ref="R69" si="88">AVERAGE(L64:L69)</f>
        <v>#VALUE!</v>
      </c>
      <c r="S69" s="12">
        <f t="shared" ref="S69" si="89">AVERAGE(M64:M69)</f>
        <v>2.2585544032065236E-3</v>
      </c>
      <c r="T69" s="12">
        <f t="shared" ref="T69:U69" si="90">AVERAGE(N64:N69)</f>
        <v>1.1151362233435103E-2</v>
      </c>
      <c r="U69" s="12">
        <f t="shared" si="90"/>
        <v>4.0011596210092447E-3</v>
      </c>
      <c r="V69" s="50" t="e">
        <f t="shared" ref="V69" si="91">_xlfn.STDEV.S(J64:J69)</f>
        <v>#VALUE!</v>
      </c>
      <c r="W69" s="50">
        <f t="shared" ref="W69" si="92">_xlfn.STDEV.S(K64:K69)</f>
        <v>8.1042471895169312E-4</v>
      </c>
      <c r="X69" s="50" t="e">
        <f t="shared" ref="X69" si="93">_xlfn.STDEV.S(L64:L69)</f>
        <v>#VALUE!</v>
      </c>
      <c r="Y69" s="50">
        <f t="shared" ref="Y69" si="94">_xlfn.STDEV.S(M64:M69)</f>
        <v>1.6842823819882973E-4</v>
      </c>
      <c r="Z69" s="50">
        <f t="shared" ref="Z69" si="95">_xlfn.STDEV.S(N64:N69)</f>
        <v>3.0395393707672387E-4</v>
      </c>
      <c r="AA69" s="50">
        <f t="shared" ref="AA69" si="96">_xlfn.STDEV.S(O64:O69)</f>
        <v>3.487212012763044E-4</v>
      </c>
      <c r="AC69" s="94"/>
      <c r="AD69" s="52" t="s">
        <v>50</v>
      </c>
      <c r="AE69" s="51" t="e">
        <f>P189</f>
        <v>#VALUE!</v>
      </c>
      <c r="AF69" s="51">
        <f t="shared" ref="AF69:AJ69" si="97">Q189</f>
        <v>9.0606885726272388E-2</v>
      </c>
      <c r="AG69" s="51">
        <f t="shared" si="97"/>
        <v>6.0519972748525469E-2</v>
      </c>
      <c r="AH69" s="51">
        <f t="shared" si="97"/>
        <v>3.0035354989493986E-3</v>
      </c>
      <c r="AI69" s="51">
        <f t="shared" si="97"/>
        <v>1.6750283512812363E-2</v>
      </c>
      <c r="AJ69" s="51">
        <f t="shared" si="97"/>
        <v>4.4344938949208235E-3</v>
      </c>
      <c r="AL69" s="97"/>
      <c r="AM69" s="54" t="s">
        <v>50</v>
      </c>
      <c r="AN69" s="53" t="e">
        <f>V189</f>
        <v>#VALUE!</v>
      </c>
      <c r="AO69" s="53">
        <f t="shared" ref="AO69:AS69" si="98">W189</f>
        <v>5.9405823619446286E-3</v>
      </c>
      <c r="AP69" s="53">
        <f t="shared" si="98"/>
        <v>3.19615502703143E-3</v>
      </c>
      <c r="AQ69" s="53">
        <f t="shared" si="98"/>
        <v>2.3795002138347077E-4</v>
      </c>
      <c r="AR69" s="53">
        <f t="shared" si="98"/>
        <v>2.4137041815561577E-3</v>
      </c>
      <c r="AS69" s="53">
        <f t="shared" si="98"/>
        <v>5.9168508373073979E-4</v>
      </c>
    </row>
    <row r="70" spans="1:45" ht="14.4">
      <c r="A70" s="95"/>
      <c r="B70" s="29" t="s">
        <v>348</v>
      </c>
      <c r="C70" s="11" t="s">
        <v>38</v>
      </c>
      <c r="D70" s="11">
        <v>4.0360378232440572</v>
      </c>
      <c r="E70" s="11" t="s">
        <v>38</v>
      </c>
      <c r="F70" s="11">
        <v>0.81411669632449157</v>
      </c>
      <c r="G70" s="11">
        <v>3.5316494991786245</v>
      </c>
      <c r="H70" s="11">
        <v>1.4393147023588762</v>
      </c>
      <c r="I70" s="47">
        <v>3</v>
      </c>
      <c r="J70" s="28" t="e">
        <f t="shared" si="12"/>
        <v>#VALUE!</v>
      </c>
      <c r="K70" s="28">
        <f t="shared" si="13"/>
        <v>1.210811346973217E-2</v>
      </c>
      <c r="L70" s="28" t="e">
        <f t="shared" si="14"/>
        <v>#VALUE!</v>
      </c>
      <c r="M70" s="28">
        <f t="shared" si="15"/>
        <v>2.4423500889734747E-3</v>
      </c>
      <c r="N70" s="28">
        <f t="shared" si="16"/>
        <v>1.0594948497535873E-2</v>
      </c>
      <c r="O70" s="28">
        <f t="shared" si="17"/>
        <v>4.3179441070766286E-3</v>
      </c>
      <c r="P70" s="12"/>
      <c r="Q70" s="12"/>
      <c r="R70" s="12"/>
      <c r="S70" s="12"/>
      <c r="T70" s="12"/>
      <c r="U70" s="12"/>
      <c r="V70" s="50"/>
      <c r="W70" s="50"/>
      <c r="X70" s="50"/>
      <c r="Y70" s="50"/>
      <c r="Z70" s="50"/>
      <c r="AA70" s="50"/>
      <c r="AC70" s="94"/>
      <c r="AD70" s="52" t="s">
        <v>51</v>
      </c>
      <c r="AE70" s="51" t="e">
        <f>P195</f>
        <v>#VALUE!</v>
      </c>
      <c r="AF70" s="51">
        <f t="shared" ref="AF70:AJ70" si="99">Q195</f>
        <v>0.47908548937819945</v>
      </c>
      <c r="AG70" s="51">
        <f t="shared" si="99"/>
        <v>0.51126978084535502</v>
      </c>
      <c r="AH70" s="51">
        <f t="shared" si="99"/>
        <v>7.0556124078822819E-3</v>
      </c>
      <c r="AI70" s="51">
        <f t="shared" si="99"/>
        <v>0.26122682374339956</v>
      </c>
      <c r="AJ70" s="51">
        <f t="shared" si="99"/>
        <v>1.1337870897361602E-2</v>
      </c>
      <c r="AL70" s="97"/>
      <c r="AM70" s="54" t="s">
        <v>51</v>
      </c>
      <c r="AN70" s="53" t="e">
        <f>V195</f>
        <v>#VALUE!</v>
      </c>
      <c r="AO70" s="53">
        <f t="shared" ref="AO70:AS70" si="100">W195</f>
        <v>4.8632438914055824E-2</v>
      </c>
      <c r="AP70" s="53">
        <f t="shared" si="100"/>
        <v>5.4481917921214734E-2</v>
      </c>
      <c r="AQ70" s="53">
        <f t="shared" si="100"/>
        <v>9.8367711161212283E-4</v>
      </c>
      <c r="AR70" s="53">
        <f t="shared" si="100"/>
        <v>1.6994754563127091E-2</v>
      </c>
      <c r="AS70" s="53">
        <f t="shared" si="100"/>
        <v>9.4499490334474666E-4</v>
      </c>
    </row>
    <row r="71" spans="1:45" ht="14.4">
      <c r="A71" s="95"/>
      <c r="B71" s="29" t="s">
        <v>349</v>
      </c>
      <c r="C71" s="11" t="s">
        <v>38</v>
      </c>
      <c r="D71" s="11">
        <v>4.1647287938371615</v>
      </c>
      <c r="E71" s="11" t="s">
        <v>38</v>
      </c>
      <c r="F71" s="11">
        <v>0.64078901619546935</v>
      </c>
      <c r="G71" s="11">
        <v>3.5535309012039673</v>
      </c>
      <c r="H71" s="11">
        <v>1.4516026129228079</v>
      </c>
      <c r="I71" s="47">
        <v>3</v>
      </c>
      <c r="J71" s="28" t="e">
        <f t="shared" si="12"/>
        <v>#VALUE!</v>
      </c>
      <c r="K71" s="28">
        <f t="shared" si="13"/>
        <v>1.2494186381511485E-2</v>
      </c>
      <c r="L71" s="28" t="e">
        <f t="shared" si="14"/>
        <v>#VALUE!</v>
      </c>
      <c r="M71" s="28">
        <f t="shared" si="15"/>
        <v>1.9223670485864082E-3</v>
      </c>
      <c r="N71" s="28">
        <f t="shared" si="16"/>
        <v>1.0660592703611903E-2</v>
      </c>
      <c r="O71" s="28">
        <f t="shared" si="17"/>
        <v>4.3548078387684241E-3</v>
      </c>
      <c r="P71" s="12"/>
      <c r="Q71" s="12"/>
      <c r="R71" s="12"/>
      <c r="S71" s="12"/>
      <c r="T71" s="12"/>
      <c r="U71" s="12"/>
      <c r="V71" s="50"/>
      <c r="W71" s="50"/>
      <c r="X71" s="50"/>
      <c r="Y71" s="50"/>
      <c r="Z71" s="50"/>
      <c r="AA71" s="50"/>
    </row>
    <row r="72" spans="1:45" ht="14.4">
      <c r="A72" s="95"/>
      <c r="B72" s="29" t="s">
        <v>350</v>
      </c>
      <c r="C72" s="11" t="s">
        <v>38</v>
      </c>
      <c r="D72" s="11">
        <v>4.498260453953554</v>
      </c>
      <c r="E72" s="11" t="s">
        <v>38</v>
      </c>
      <c r="F72" s="11">
        <v>0.8754669954827099</v>
      </c>
      <c r="G72" s="11">
        <v>4.2200524672345487</v>
      </c>
      <c r="H72" s="11">
        <v>1.9900843671946198</v>
      </c>
      <c r="I72" s="47">
        <v>3</v>
      </c>
      <c r="J72" s="28" t="e">
        <f t="shared" si="12"/>
        <v>#VALUE!</v>
      </c>
      <c r="K72" s="28">
        <f t="shared" si="13"/>
        <v>1.3494781361860662E-2</v>
      </c>
      <c r="L72" s="28" t="e">
        <f t="shared" si="14"/>
        <v>#VALUE!</v>
      </c>
      <c r="M72" s="28">
        <f t="shared" si="15"/>
        <v>2.6264009864481299E-3</v>
      </c>
      <c r="N72" s="28">
        <f t="shared" si="16"/>
        <v>1.2660157401703646E-2</v>
      </c>
      <c r="O72" s="28">
        <f t="shared" si="17"/>
        <v>5.9702531015838594E-3</v>
      </c>
      <c r="P72" s="12"/>
      <c r="Q72" s="12"/>
      <c r="R72" s="12"/>
      <c r="S72" s="12"/>
      <c r="T72" s="12"/>
      <c r="U72" s="12"/>
      <c r="V72" s="50"/>
      <c r="W72" s="50"/>
      <c r="X72" s="50"/>
      <c r="Y72" s="50"/>
      <c r="Z72" s="50"/>
      <c r="AA72" s="50"/>
    </row>
    <row r="73" spans="1:45" ht="14.4">
      <c r="A73" s="95"/>
      <c r="B73" s="29" t="s">
        <v>351</v>
      </c>
      <c r="C73" s="11" t="s">
        <v>38</v>
      </c>
      <c r="D73" s="11">
        <v>4.6431469358119353</v>
      </c>
      <c r="E73" s="11" t="s">
        <v>38</v>
      </c>
      <c r="F73" s="11">
        <v>0.80379143621797711</v>
      </c>
      <c r="G73" s="11">
        <v>4.1974416851416976</v>
      </c>
      <c r="H73" s="11">
        <v>2.0025759235558973</v>
      </c>
      <c r="I73" s="47">
        <v>3</v>
      </c>
      <c r="J73" s="28" t="e">
        <f t="shared" si="12"/>
        <v>#VALUE!</v>
      </c>
      <c r="K73" s="28">
        <f t="shared" si="13"/>
        <v>1.3929440807435807E-2</v>
      </c>
      <c r="L73" s="28" t="e">
        <f t="shared" si="14"/>
        <v>#VALUE!</v>
      </c>
      <c r="M73" s="28">
        <f t="shared" si="15"/>
        <v>2.4113743086539314E-3</v>
      </c>
      <c r="N73" s="28">
        <f t="shared" si="16"/>
        <v>1.2592325055425093E-2</v>
      </c>
      <c r="O73" s="28">
        <f t="shared" si="17"/>
        <v>6.007727770667692E-3</v>
      </c>
      <c r="P73" s="12"/>
      <c r="Q73" s="12"/>
      <c r="R73" s="12"/>
      <c r="S73" s="12"/>
      <c r="T73" s="12"/>
      <c r="U73" s="12"/>
      <c r="V73" s="50"/>
      <c r="W73" s="50"/>
      <c r="X73" s="50"/>
      <c r="Y73" s="50"/>
      <c r="Z73" s="50"/>
      <c r="AA73" s="50"/>
    </row>
    <row r="74" spans="1:45" ht="14.4">
      <c r="A74" s="95"/>
      <c r="B74" s="29" t="s">
        <v>352</v>
      </c>
      <c r="C74" s="11" t="s">
        <v>38</v>
      </c>
      <c r="D74" s="11">
        <v>4.8266561168399553</v>
      </c>
      <c r="E74" s="11" t="s">
        <v>38</v>
      </c>
      <c r="F74" s="11">
        <v>0.75829454229242688</v>
      </c>
      <c r="G74" s="11">
        <v>4.0088310298525673</v>
      </c>
      <c r="H74" s="11">
        <v>1.9405062214765341</v>
      </c>
      <c r="I74" s="47">
        <v>3</v>
      </c>
      <c r="J74" s="28" t="e">
        <f t="shared" si="12"/>
        <v>#VALUE!</v>
      </c>
      <c r="K74" s="28">
        <f t="shared" si="13"/>
        <v>1.4479968350519866E-2</v>
      </c>
      <c r="L74" s="28" t="e">
        <f t="shared" si="14"/>
        <v>#VALUE!</v>
      </c>
      <c r="M74" s="28">
        <f t="shared" si="15"/>
        <v>2.2748836268772807E-3</v>
      </c>
      <c r="N74" s="28">
        <f t="shared" si="16"/>
        <v>1.2026493089557702E-2</v>
      </c>
      <c r="O74" s="28">
        <f t="shared" si="17"/>
        <v>5.821518664429602E-3</v>
      </c>
      <c r="P74" s="12"/>
      <c r="Q74" s="12"/>
      <c r="R74" s="12"/>
      <c r="S74" s="12"/>
      <c r="T74" s="12"/>
      <c r="U74" s="12"/>
      <c r="V74" s="50"/>
      <c r="W74" s="50"/>
      <c r="X74" s="50"/>
      <c r="Y74" s="50"/>
      <c r="Z74" s="50"/>
      <c r="AA74" s="50"/>
    </row>
    <row r="75" spans="1:45" ht="14.4">
      <c r="A75" s="95"/>
      <c r="B75" s="29" t="s">
        <v>353</v>
      </c>
      <c r="C75" s="11" t="s">
        <v>38</v>
      </c>
      <c r="D75" s="11">
        <v>4.7799955820053848</v>
      </c>
      <c r="E75" s="11" t="s">
        <v>38</v>
      </c>
      <c r="F75" s="11">
        <v>0.64820313258532469</v>
      </c>
      <c r="G75" s="11">
        <v>3.8015376995811643</v>
      </c>
      <c r="H75" s="11">
        <v>1.6869787309107318</v>
      </c>
      <c r="I75" s="47">
        <v>3</v>
      </c>
      <c r="J75" s="28" t="e">
        <f t="shared" si="12"/>
        <v>#VALUE!</v>
      </c>
      <c r="K75" s="28">
        <f t="shared" si="13"/>
        <v>1.4339986746016156E-2</v>
      </c>
      <c r="L75" s="28" t="e">
        <f t="shared" si="14"/>
        <v>#VALUE!</v>
      </c>
      <c r="M75" s="28">
        <f t="shared" si="15"/>
        <v>1.9446093977559741E-3</v>
      </c>
      <c r="N75" s="28">
        <f t="shared" si="16"/>
        <v>1.1404613098743493E-2</v>
      </c>
      <c r="O75" s="28">
        <f t="shared" si="17"/>
        <v>5.060936192732195E-3</v>
      </c>
      <c r="P75" s="12" t="e">
        <f t="shared" ref="P75" si="101">AVERAGE(J70:J75)</f>
        <v>#VALUE!</v>
      </c>
      <c r="Q75" s="12">
        <f t="shared" ref="Q75" si="102">AVERAGE(K70:K75)</f>
        <v>1.3474412852846023E-2</v>
      </c>
      <c r="R75" s="12" t="e">
        <f t="shared" ref="R75" si="103">AVERAGE(L70:L75)</f>
        <v>#VALUE!</v>
      </c>
      <c r="S75" s="12">
        <f t="shared" ref="S75" si="104">AVERAGE(M70:M75)</f>
        <v>2.2703309095491995E-3</v>
      </c>
      <c r="T75" s="12">
        <f t="shared" ref="T75:U75" si="105">AVERAGE(N70:N75)</f>
        <v>1.1656521641096285E-2</v>
      </c>
      <c r="U75" s="12">
        <f t="shared" si="105"/>
        <v>5.2555312792097334E-3</v>
      </c>
      <c r="V75" s="50" t="e">
        <f t="shared" ref="V75" si="106">_xlfn.STDEV.S(J70:J75)</f>
        <v>#VALUE!</v>
      </c>
      <c r="W75" s="50">
        <f t="shared" ref="W75" si="107">_xlfn.STDEV.S(K70:K75)</f>
        <v>9.7933071824176819E-4</v>
      </c>
      <c r="X75" s="50" t="e">
        <f t="shared" ref="X75" si="108">_xlfn.STDEV.S(L70:L75)</f>
        <v>#VALUE!</v>
      </c>
      <c r="Y75" s="50">
        <f t="shared" ref="Y75" si="109">_xlfn.STDEV.S(M70:M75)</f>
        <v>2.8406471699234109E-4</v>
      </c>
      <c r="Z75" s="50">
        <f t="shared" ref="Z75" si="110">_xlfn.STDEV.S(N70:N75)</f>
        <v>9.1675095247006119E-4</v>
      </c>
      <c r="AA75" s="50">
        <f t="shared" ref="AA75" si="111">_xlfn.STDEV.S(O70:O75)</f>
        <v>7.9059575442291124E-4</v>
      </c>
    </row>
    <row r="76" spans="1:45" ht="14.4">
      <c r="A76" s="96" t="s">
        <v>19</v>
      </c>
      <c r="B76" s="61" t="s">
        <v>324</v>
      </c>
      <c r="C76" s="62" t="s">
        <v>38</v>
      </c>
      <c r="D76" s="62">
        <v>4.1353521896487546</v>
      </c>
      <c r="E76" s="62">
        <v>1.3600751265804543</v>
      </c>
      <c r="F76" s="62">
        <v>0.75760778213931645</v>
      </c>
      <c r="G76" s="62">
        <v>3.2947818431721942</v>
      </c>
      <c r="H76" s="62">
        <v>1.0085685387743983</v>
      </c>
      <c r="I76" s="63">
        <v>3</v>
      </c>
      <c r="J76" s="64" t="e">
        <f t="shared" si="12"/>
        <v>#VALUE!</v>
      </c>
      <c r="K76" s="64">
        <f t="shared" si="13"/>
        <v>1.2406056568946264E-2</v>
      </c>
      <c r="L76" s="64">
        <f t="shared" si="14"/>
        <v>4.0802253797413623E-3</v>
      </c>
      <c r="M76" s="64">
        <f t="shared" si="15"/>
        <v>2.2728233464179492E-3</v>
      </c>
      <c r="N76" s="64">
        <f t="shared" si="16"/>
        <v>9.8843455295165826E-3</v>
      </c>
      <c r="O76" s="64">
        <f t="shared" si="17"/>
        <v>3.0257056163231948E-3</v>
      </c>
      <c r="P76" s="65"/>
      <c r="Q76" s="65"/>
      <c r="R76" s="65"/>
      <c r="S76" s="65"/>
      <c r="T76" s="65"/>
      <c r="U76" s="65"/>
      <c r="V76" s="66"/>
      <c r="W76" s="66"/>
      <c r="X76" s="66"/>
      <c r="Y76" s="66"/>
      <c r="Z76" s="66"/>
      <c r="AA76" s="66"/>
    </row>
    <row r="77" spans="1:45" ht="14.4">
      <c r="A77" s="95"/>
      <c r="B77" s="61" t="s">
        <v>325</v>
      </c>
      <c r="C77" s="62" t="s">
        <v>38</v>
      </c>
      <c r="D77" s="62">
        <v>4.1302108270368318</v>
      </c>
      <c r="E77" s="62">
        <v>1.4673565013551539</v>
      </c>
      <c r="F77" s="62">
        <v>0.68348536494003975</v>
      </c>
      <c r="G77" s="62">
        <v>3.2118458335985127</v>
      </c>
      <c r="H77" s="62">
        <v>0.88200316403926182</v>
      </c>
      <c r="I77" s="63">
        <v>3</v>
      </c>
      <c r="J77" s="64" t="e">
        <f t="shared" si="12"/>
        <v>#VALUE!</v>
      </c>
      <c r="K77" s="64">
        <f t="shared" si="13"/>
        <v>1.2390632481110496E-2</v>
      </c>
      <c r="L77" s="64">
        <f t="shared" si="14"/>
        <v>4.4020695040654619E-3</v>
      </c>
      <c r="M77" s="64">
        <f t="shared" si="15"/>
        <v>2.0504560948201192E-3</v>
      </c>
      <c r="N77" s="64">
        <f t="shared" si="16"/>
        <v>9.6355375007955383E-3</v>
      </c>
      <c r="O77" s="64">
        <f t="shared" si="17"/>
        <v>2.6460094921177853E-3</v>
      </c>
      <c r="P77" s="65"/>
      <c r="Q77" s="65"/>
      <c r="R77" s="65"/>
      <c r="S77" s="65"/>
      <c r="T77" s="65"/>
      <c r="U77" s="65"/>
      <c r="V77" s="66"/>
      <c r="W77" s="66"/>
      <c r="X77" s="66"/>
      <c r="Y77" s="66"/>
      <c r="Z77" s="66"/>
      <c r="AA77" s="66"/>
    </row>
    <row r="78" spans="1:45" ht="14.4">
      <c r="A78" s="95"/>
      <c r="B78" s="61" t="s">
        <v>326</v>
      </c>
      <c r="C78" s="62" t="s">
        <v>38</v>
      </c>
      <c r="D78" s="62">
        <v>5.3508045868583327</v>
      </c>
      <c r="E78" s="62">
        <v>1.7446970863568361</v>
      </c>
      <c r="F78" s="62">
        <v>0.82583448523492398</v>
      </c>
      <c r="G78" s="62">
        <v>3.9931077515977531</v>
      </c>
      <c r="H78" s="62">
        <v>1.2681186683241252</v>
      </c>
      <c r="I78" s="63">
        <v>3</v>
      </c>
      <c r="J78" s="64" t="e">
        <f t="shared" si="12"/>
        <v>#VALUE!</v>
      </c>
      <c r="K78" s="64">
        <f t="shared" si="13"/>
        <v>1.6052413760575E-2</v>
      </c>
      <c r="L78" s="64">
        <f t="shared" si="14"/>
        <v>5.2340912590705087E-3</v>
      </c>
      <c r="M78" s="64">
        <f t="shared" si="15"/>
        <v>2.4775034557047724E-3</v>
      </c>
      <c r="N78" s="64">
        <f t="shared" si="16"/>
        <v>1.1979323254793259E-2</v>
      </c>
      <c r="O78" s="64">
        <f t="shared" si="17"/>
        <v>3.8043560049723759E-3</v>
      </c>
      <c r="P78" s="65"/>
      <c r="Q78" s="65"/>
      <c r="R78" s="65"/>
      <c r="S78" s="65"/>
      <c r="T78" s="65"/>
      <c r="U78" s="65"/>
      <c r="V78" s="66"/>
      <c r="W78" s="66"/>
      <c r="X78" s="66"/>
      <c r="Y78" s="66"/>
      <c r="Z78" s="66"/>
      <c r="AA78" s="66"/>
    </row>
    <row r="79" spans="1:45" ht="14.4">
      <c r="A79" s="95"/>
      <c r="B79" s="61" t="s">
        <v>327</v>
      </c>
      <c r="C79" s="62" t="s">
        <v>38</v>
      </c>
      <c r="D79" s="62">
        <v>4.8511669682315457</v>
      </c>
      <c r="E79" s="62">
        <v>1.5535252204183858</v>
      </c>
      <c r="F79" s="62">
        <v>0.78069648910598888</v>
      </c>
      <c r="G79" s="62">
        <v>3.746644912257052</v>
      </c>
      <c r="H79" s="62">
        <v>1.3265660275870717</v>
      </c>
      <c r="I79" s="63">
        <v>3</v>
      </c>
      <c r="J79" s="64" t="e">
        <f t="shared" si="12"/>
        <v>#VALUE!</v>
      </c>
      <c r="K79" s="64">
        <f t="shared" si="13"/>
        <v>1.4553500904694637E-2</v>
      </c>
      <c r="L79" s="64">
        <f t="shared" si="14"/>
        <v>4.6605756612551567E-3</v>
      </c>
      <c r="M79" s="64">
        <f t="shared" si="15"/>
        <v>2.3420894673179668E-3</v>
      </c>
      <c r="N79" s="64">
        <f t="shared" si="16"/>
        <v>1.1239934736771156E-2</v>
      </c>
      <c r="O79" s="64">
        <f t="shared" si="17"/>
        <v>3.9796980827612148E-3</v>
      </c>
      <c r="P79" s="65"/>
      <c r="Q79" s="65"/>
      <c r="R79" s="65"/>
      <c r="S79" s="65"/>
      <c r="T79" s="65"/>
      <c r="U79" s="65"/>
      <c r="V79" s="66"/>
      <c r="W79" s="66"/>
      <c r="X79" s="66"/>
      <c r="Y79" s="66"/>
      <c r="Z79" s="66"/>
      <c r="AA79" s="66"/>
    </row>
    <row r="80" spans="1:45" ht="14.4">
      <c r="A80" s="95"/>
      <c r="B80" s="61" t="s">
        <v>328</v>
      </c>
      <c r="C80" s="62" t="s">
        <v>38</v>
      </c>
      <c r="D80" s="62">
        <v>4.5675008550563243</v>
      </c>
      <c r="E80" s="62">
        <v>1.5741100597370696</v>
      </c>
      <c r="F80" s="62">
        <v>0.88785450086738038</v>
      </c>
      <c r="G80" s="62">
        <v>3.9382965782360539</v>
      </c>
      <c r="H80" s="62">
        <v>1.3184605205845092</v>
      </c>
      <c r="I80" s="63">
        <v>3</v>
      </c>
      <c r="J80" s="64" t="e">
        <f t="shared" si="12"/>
        <v>#VALUE!</v>
      </c>
      <c r="K80" s="64">
        <f t="shared" si="13"/>
        <v>1.3702502565168974E-2</v>
      </c>
      <c r="L80" s="64">
        <f t="shared" si="14"/>
        <v>4.7223301792112087E-3</v>
      </c>
      <c r="M80" s="64">
        <f t="shared" si="15"/>
        <v>2.6635635026021412E-3</v>
      </c>
      <c r="N80" s="64">
        <f t="shared" si="16"/>
        <v>1.1814889734708163E-2</v>
      </c>
      <c r="O80" s="64">
        <f t="shared" si="17"/>
        <v>3.9553815617535274E-3</v>
      </c>
      <c r="P80" s="65"/>
      <c r="Q80" s="65"/>
      <c r="R80" s="65"/>
      <c r="S80" s="65"/>
      <c r="T80" s="65"/>
      <c r="U80" s="65"/>
      <c r="V80" s="66"/>
      <c r="W80" s="66"/>
      <c r="X80" s="66"/>
      <c r="Y80" s="66"/>
      <c r="Z80" s="66"/>
      <c r="AA80" s="66"/>
    </row>
    <row r="81" spans="1:27" ht="14.4">
      <c r="A81" s="95"/>
      <c r="B81" s="61" t="s">
        <v>329</v>
      </c>
      <c r="C81" s="62" t="s">
        <v>38</v>
      </c>
      <c r="D81" s="62">
        <v>4.9915175985993789</v>
      </c>
      <c r="E81" s="62">
        <v>1.57</v>
      </c>
      <c r="F81" s="62">
        <v>0.85987967823818967</v>
      </c>
      <c r="G81" s="62">
        <v>3.8979183454661128</v>
      </c>
      <c r="H81" s="62">
        <v>1.2996711689973874</v>
      </c>
      <c r="I81" s="63">
        <v>3</v>
      </c>
      <c r="J81" s="64" t="e">
        <f t="shared" si="12"/>
        <v>#VALUE!</v>
      </c>
      <c r="K81" s="64">
        <f t="shared" si="13"/>
        <v>1.4974552795798136E-2</v>
      </c>
      <c r="L81" s="64">
        <f t="shared" si="14"/>
        <v>4.7099999999999998E-3</v>
      </c>
      <c r="M81" s="64">
        <f t="shared" si="15"/>
        <v>2.5796390347145692E-3</v>
      </c>
      <c r="N81" s="64">
        <f t="shared" si="16"/>
        <v>1.1693755036398338E-2</v>
      </c>
      <c r="O81" s="64">
        <f t="shared" si="17"/>
        <v>3.899013506992162E-3</v>
      </c>
      <c r="P81" s="65" t="e">
        <f t="shared" ref="P81" si="112">AVERAGE(J76:J81)</f>
        <v>#VALUE!</v>
      </c>
      <c r="Q81" s="65">
        <f t="shared" ref="Q81" si="113">AVERAGE(K76:K81)</f>
        <v>1.4013276512715585E-2</v>
      </c>
      <c r="R81" s="65">
        <f t="shared" ref="R81" si="114">AVERAGE(L76:L81)</f>
        <v>4.6348819972239488E-3</v>
      </c>
      <c r="S81" s="65">
        <f t="shared" ref="S81" si="115">AVERAGE(M76:M81)</f>
        <v>2.3976791502629195E-3</v>
      </c>
      <c r="T81" s="65">
        <f t="shared" ref="T81:U81" si="116">AVERAGE(N76:N81)</f>
        <v>1.1041297632163841E-2</v>
      </c>
      <c r="U81" s="65">
        <f t="shared" si="116"/>
        <v>3.5516940441533769E-3</v>
      </c>
      <c r="V81" s="66" t="e">
        <f t="shared" ref="V81" si="117">_xlfn.STDEV.S(J76:J81)</f>
        <v>#VALUE!</v>
      </c>
      <c r="W81" s="66">
        <f t="shared" ref="W81" si="118">_xlfn.STDEV.S(K76:K81)</f>
        <v>1.461963422876304E-3</v>
      </c>
      <c r="X81" s="66">
        <f t="shared" ref="X81" si="119">_xlfn.STDEV.S(L76:L81)</f>
        <v>3.8336599301865113E-4</v>
      </c>
      <c r="Y81" s="66">
        <f t="shared" ref="Y81" si="120">_xlfn.STDEV.S(M76:M81)</f>
        <v>2.2334674519343563E-4</v>
      </c>
      <c r="Z81" s="66">
        <f t="shared" ref="Z81" si="121">_xlfn.STDEV.S(N76:N81)</f>
        <v>1.0254944064459824E-3</v>
      </c>
      <c r="AA81" s="66">
        <f t="shared" ref="AA81" si="122">_xlfn.STDEV.S(O76:O81)</f>
        <v>5.7053453508959333E-4</v>
      </c>
    </row>
    <row r="82" spans="1:27" ht="14.4">
      <c r="A82" s="95"/>
      <c r="B82" s="61" t="s">
        <v>330</v>
      </c>
      <c r="C82" s="62" t="s">
        <v>38</v>
      </c>
      <c r="D82" s="62">
        <v>11.292831598337129</v>
      </c>
      <c r="E82" s="62">
        <v>5.4829997753219635</v>
      </c>
      <c r="F82" s="62">
        <v>0.87798429163457592</v>
      </c>
      <c r="G82" s="62">
        <v>3.9096748059843636</v>
      </c>
      <c r="H82" s="62">
        <v>1.2482442978425365</v>
      </c>
      <c r="I82" s="63">
        <v>3</v>
      </c>
      <c r="J82" s="64" t="e">
        <f t="shared" si="12"/>
        <v>#VALUE!</v>
      </c>
      <c r="K82" s="64">
        <f t="shared" si="13"/>
        <v>3.3878494795011385E-2</v>
      </c>
      <c r="L82" s="64">
        <f t="shared" si="14"/>
        <v>1.6448999325965889E-2</v>
      </c>
      <c r="M82" s="64">
        <f t="shared" si="15"/>
        <v>2.6339528749037282E-3</v>
      </c>
      <c r="N82" s="64">
        <f t="shared" si="16"/>
        <v>1.1729024417953092E-2</v>
      </c>
      <c r="O82" s="64">
        <f t="shared" si="17"/>
        <v>3.7447328935276097E-3</v>
      </c>
      <c r="P82" s="65"/>
      <c r="Q82" s="65"/>
      <c r="R82" s="65"/>
      <c r="S82" s="65"/>
      <c r="T82" s="65"/>
      <c r="U82" s="65"/>
      <c r="V82" s="66"/>
      <c r="W82" s="66"/>
      <c r="X82" s="66"/>
      <c r="Y82" s="66"/>
      <c r="Z82" s="66"/>
      <c r="AA82" s="66"/>
    </row>
    <row r="83" spans="1:27" ht="14.4">
      <c r="A83" s="95"/>
      <c r="B83" s="61" t="s">
        <v>331</v>
      </c>
      <c r="C83" s="62">
        <v>22.317760653021498</v>
      </c>
      <c r="D83" s="62">
        <v>11.014872397661161</v>
      </c>
      <c r="E83" s="62">
        <v>5.6002719603887048</v>
      </c>
      <c r="F83" s="62">
        <v>0.7854377678613329</v>
      </c>
      <c r="G83" s="62">
        <v>4.0879658670362522</v>
      </c>
      <c r="H83" s="62">
        <v>1.2572722599330861</v>
      </c>
      <c r="I83" s="63">
        <v>3</v>
      </c>
      <c r="J83" s="64">
        <f t="shared" si="12"/>
        <v>6.6953281959064498E-2</v>
      </c>
      <c r="K83" s="64">
        <f t="shared" si="13"/>
        <v>3.3044617192983482E-2</v>
      </c>
      <c r="L83" s="64">
        <f t="shared" si="14"/>
        <v>1.6800815881166116E-2</v>
      </c>
      <c r="M83" s="64">
        <f t="shared" si="15"/>
        <v>2.3563133035839987E-3</v>
      </c>
      <c r="N83" s="64">
        <f t="shared" si="16"/>
        <v>1.2263897601108756E-2</v>
      </c>
      <c r="O83" s="64">
        <f t="shared" si="17"/>
        <v>3.7718167797992585E-3</v>
      </c>
      <c r="P83" s="65"/>
      <c r="Q83" s="65"/>
      <c r="R83" s="65"/>
      <c r="S83" s="65"/>
      <c r="T83" s="65"/>
      <c r="U83" s="65"/>
      <c r="V83" s="66"/>
      <c r="W83" s="66"/>
      <c r="X83" s="66"/>
      <c r="Y83" s="66"/>
      <c r="Z83" s="66"/>
      <c r="AA83" s="66"/>
    </row>
    <row r="84" spans="1:27" ht="14.4">
      <c r="A84" s="95"/>
      <c r="B84" s="61" t="s">
        <v>332</v>
      </c>
      <c r="C84" s="62" t="s">
        <v>38</v>
      </c>
      <c r="D84" s="62">
        <v>11.156465523993541</v>
      </c>
      <c r="E84" s="62">
        <v>4.9842509853093375</v>
      </c>
      <c r="F84" s="62">
        <v>0.89896860353822683</v>
      </c>
      <c r="G84" s="62">
        <v>4.0302733364618959</v>
      </c>
      <c r="H84" s="62">
        <v>1.2246649847944693</v>
      </c>
      <c r="I84" s="63">
        <v>3</v>
      </c>
      <c r="J84" s="64" t="e">
        <f t="shared" si="12"/>
        <v>#VALUE!</v>
      </c>
      <c r="K84" s="64">
        <f t="shared" si="13"/>
        <v>3.3469396571980621E-2</v>
      </c>
      <c r="L84" s="64">
        <f t="shared" si="14"/>
        <v>1.4952752955928012E-2</v>
      </c>
      <c r="M84" s="64">
        <f t="shared" si="15"/>
        <v>2.6969058106146803E-3</v>
      </c>
      <c r="N84" s="64">
        <f t="shared" si="16"/>
        <v>1.2090820009385687E-2</v>
      </c>
      <c r="O84" s="64">
        <f t="shared" si="17"/>
        <v>3.6739949543834077E-3</v>
      </c>
      <c r="P84" s="65"/>
      <c r="Q84" s="65"/>
      <c r="R84" s="65"/>
      <c r="S84" s="65"/>
      <c r="T84" s="65"/>
      <c r="U84" s="65"/>
      <c r="V84" s="66"/>
      <c r="W84" s="66"/>
      <c r="X84" s="66"/>
      <c r="Y84" s="66"/>
      <c r="Z84" s="66"/>
      <c r="AA84" s="66"/>
    </row>
    <row r="85" spans="1:27" ht="14.4">
      <c r="A85" s="95"/>
      <c r="B85" s="61" t="s">
        <v>333</v>
      </c>
      <c r="C85" s="62" t="s">
        <v>38</v>
      </c>
      <c r="D85" s="62">
        <v>11.43761236948891</v>
      </c>
      <c r="E85" s="62">
        <v>4.9984427832174356</v>
      </c>
      <c r="F85" s="62">
        <v>0.90070664642428633</v>
      </c>
      <c r="G85" s="62">
        <v>4.2471771996163712</v>
      </c>
      <c r="H85" s="62">
        <v>1.2542969642189921</v>
      </c>
      <c r="I85" s="63">
        <v>3</v>
      </c>
      <c r="J85" s="64" t="e">
        <f t="shared" si="12"/>
        <v>#VALUE!</v>
      </c>
      <c r="K85" s="64">
        <f t="shared" si="13"/>
        <v>3.4312837108466727E-2</v>
      </c>
      <c r="L85" s="64">
        <f t="shared" si="14"/>
        <v>1.4995328349652308E-2</v>
      </c>
      <c r="M85" s="64">
        <f t="shared" si="15"/>
        <v>2.7021199392728594E-3</v>
      </c>
      <c r="N85" s="64">
        <f t="shared" si="16"/>
        <v>1.2741531598849115E-2</v>
      </c>
      <c r="O85" s="64">
        <f t="shared" si="17"/>
        <v>3.7628908926569766E-3</v>
      </c>
      <c r="P85" s="65"/>
      <c r="Q85" s="65"/>
      <c r="R85" s="65"/>
      <c r="S85" s="65"/>
      <c r="T85" s="65"/>
      <c r="U85" s="65"/>
      <c r="V85" s="66"/>
      <c r="W85" s="66"/>
      <c r="X85" s="66"/>
      <c r="Y85" s="66"/>
      <c r="Z85" s="66"/>
      <c r="AA85" s="66"/>
    </row>
    <row r="86" spans="1:27" ht="14.4">
      <c r="A86" s="95"/>
      <c r="B86" s="61" t="s">
        <v>334</v>
      </c>
      <c r="C86" s="62" t="s">
        <v>38</v>
      </c>
      <c r="D86" s="62">
        <v>11.259755498867095</v>
      </c>
      <c r="E86" s="62">
        <v>5.1885105434362728</v>
      </c>
      <c r="F86" s="62">
        <v>0.91455135078622074</v>
      </c>
      <c r="G86" s="62">
        <v>4.0714928732288929</v>
      </c>
      <c r="H86" s="62">
        <v>1.2669504772495839</v>
      </c>
      <c r="I86" s="63">
        <v>3</v>
      </c>
      <c r="J86" s="64" t="e">
        <f t="shared" si="12"/>
        <v>#VALUE!</v>
      </c>
      <c r="K86" s="64">
        <f t="shared" si="13"/>
        <v>3.377926649660129E-2</v>
      </c>
      <c r="L86" s="64">
        <f t="shared" si="14"/>
        <v>1.5565531630308818E-2</v>
      </c>
      <c r="M86" s="64">
        <f t="shared" si="15"/>
        <v>2.743654052358662E-3</v>
      </c>
      <c r="N86" s="64">
        <f t="shared" si="16"/>
        <v>1.2214478619686678E-2</v>
      </c>
      <c r="O86" s="64">
        <f t="shared" si="17"/>
        <v>3.8008514317487518E-3</v>
      </c>
      <c r="P86" s="65"/>
      <c r="Q86" s="65"/>
      <c r="R86" s="65"/>
      <c r="S86" s="65"/>
      <c r="T86" s="65"/>
      <c r="U86" s="65"/>
      <c r="V86" s="66"/>
      <c r="W86" s="66"/>
      <c r="X86" s="66"/>
      <c r="Y86" s="66"/>
      <c r="Z86" s="66"/>
      <c r="AA86" s="66"/>
    </row>
    <row r="87" spans="1:27" ht="14.4">
      <c r="A87" s="95"/>
      <c r="B87" s="61" t="s">
        <v>335</v>
      </c>
      <c r="C87" s="62" t="s">
        <v>38</v>
      </c>
      <c r="D87" s="62">
        <v>11.550182503876989</v>
      </c>
      <c r="E87" s="62">
        <v>5.1570031363158382</v>
      </c>
      <c r="F87" s="62">
        <v>0.90151602914083206</v>
      </c>
      <c r="G87" s="62">
        <v>4.1401136375886622</v>
      </c>
      <c r="H87" s="62">
        <v>1.1874870203059964</v>
      </c>
      <c r="I87" s="63">
        <v>3</v>
      </c>
      <c r="J87" s="64" t="e">
        <f t="shared" si="12"/>
        <v>#VALUE!</v>
      </c>
      <c r="K87" s="64">
        <f t="shared" si="13"/>
        <v>3.4650547511630971E-2</v>
      </c>
      <c r="L87" s="64">
        <f t="shared" si="14"/>
        <v>1.5471009408947514E-2</v>
      </c>
      <c r="M87" s="64">
        <f t="shared" si="15"/>
        <v>2.7045480874224965E-3</v>
      </c>
      <c r="N87" s="64">
        <f t="shared" si="16"/>
        <v>1.2420340912765986E-2</v>
      </c>
      <c r="O87" s="64">
        <f t="shared" si="17"/>
        <v>3.5624610609179892E-3</v>
      </c>
      <c r="P87" s="65" t="e">
        <f t="shared" ref="P87" si="123">AVERAGE(J82:J87)</f>
        <v>#VALUE!</v>
      </c>
      <c r="Q87" s="65">
        <f t="shared" ref="Q87" si="124">AVERAGE(K82:K87)</f>
        <v>3.3855859946112406E-2</v>
      </c>
      <c r="R87" s="65">
        <f t="shared" ref="R87" si="125">AVERAGE(L82:L87)</f>
        <v>1.5705739591994772E-2</v>
      </c>
      <c r="S87" s="65">
        <f t="shared" ref="S87" si="126">AVERAGE(M82:M87)</f>
        <v>2.6395823446927376E-3</v>
      </c>
      <c r="T87" s="65">
        <f t="shared" ref="T87:U87" si="127">AVERAGE(N82:N87)</f>
        <v>1.2243348859958219E-2</v>
      </c>
      <c r="U87" s="65">
        <f t="shared" si="127"/>
        <v>3.7194580021723323E-3</v>
      </c>
      <c r="V87" s="66" t="e">
        <f t="shared" ref="V87" si="128">_xlfn.STDEV.S(J82:J87)</f>
        <v>#VALUE!</v>
      </c>
      <c r="W87" s="66">
        <f t="shared" ref="W87" si="129">_xlfn.STDEV.S(K82:K87)</f>
        <v>5.7518763732289011E-4</v>
      </c>
      <c r="X87" s="66">
        <f t="shared" ref="X87" si="130">_xlfn.STDEV.S(L82:L87)</f>
        <v>7.6132209345891502E-4</v>
      </c>
      <c r="Y87" s="66">
        <f t="shared" ref="Y87" si="131">_xlfn.STDEV.S(M82:M87)</f>
        <v>1.4319318358558302E-4</v>
      </c>
      <c r="Z87" s="66">
        <f t="shared" ref="Z87" si="132">_xlfn.STDEV.S(N82:N87)</f>
        <v>3.3721288573333421E-4</v>
      </c>
      <c r="AA87" s="66">
        <f t="shared" ref="AA87" si="133">_xlfn.STDEV.S(O82:O87)</f>
        <v>8.7870923927255189E-5</v>
      </c>
    </row>
    <row r="88" spans="1:27" ht="14.4">
      <c r="A88" s="95"/>
      <c r="B88" s="61" t="s">
        <v>336</v>
      </c>
      <c r="C88" s="62">
        <v>130.44192641545402</v>
      </c>
      <c r="D88" s="62">
        <v>36.652199941580562</v>
      </c>
      <c r="E88" s="62">
        <v>21.243683438041369</v>
      </c>
      <c r="F88" s="62">
        <v>0.51594314261543883</v>
      </c>
      <c r="G88" s="62">
        <v>58.73182871051759</v>
      </c>
      <c r="H88" s="62">
        <v>0.93492335388162018</v>
      </c>
      <c r="I88" s="63">
        <v>10</v>
      </c>
      <c r="J88" s="64">
        <f t="shared" si="12"/>
        <v>1.30441926415454</v>
      </c>
      <c r="K88" s="64">
        <f t="shared" si="13"/>
        <v>0.3665219994158056</v>
      </c>
      <c r="L88" s="64">
        <f t="shared" si="14"/>
        <v>0.21243683438041369</v>
      </c>
      <c r="M88" s="64">
        <f t="shared" si="15"/>
        <v>5.1594314261543877E-3</v>
      </c>
      <c r="N88" s="64">
        <f t="shared" si="16"/>
        <v>0.58731828710517586</v>
      </c>
      <c r="O88" s="64">
        <f t="shared" si="17"/>
        <v>9.3492335388162019E-3</v>
      </c>
      <c r="P88" s="65"/>
      <c r="Q88" s="65"/>
      <c r="R88" s="65"/>
      <c r="S88" s="65"/>
      <c r="T88" s="65"/>
      <c r="U88" s="65"/>
      <c r="V88" s="66"/>
      <c r="W88" s="66"/>
      <c r="X88" s="66"/>
      <c r="Y88" s="66"/>
      <c r="Z88" s="66"/>
      <c r="AA88" s="66"/>
    </row>
    <row r="89" spans="1:27" ht="14.4">
      <c r="A89" s="95"/>
      <c r="B89" s="61" t="s">
        <v>337</v>
      </c>
      <c r="C89" s="62">
        <v>139.51240950722851</v>
      </c>
      <c r="D89" s="62">
        <v>35.636943635541641</v>
      </c>
      <c r="E89" s="62">
        <v>20.975488079926983</v>
      </c>
      <c r="F89" s="62">
        <v>0.67332122198385025</v>
      </c>
      <c r="G89" s="62">
        <v>59.040142650449113</v>
      </c>
      <c r="H89" s="62">
        <v>0.96185601800769693</v>
      </c>
      <c r="I89" s="63">
        <v>10</v>
      </c>
      <c r="J89" s="64">
        <f t="shared" si="12"/>
        <v>1.3951240950722852</v>
      </c>
      <c r="K89" s="64">
        <f t="shared" si="13"/>
        <v>0.3563694363554164</v>
      </c>
      <c r="L89" s="64">
        <f t="shared" si="14"/>
        <v>0.20975488079926982</v>
      </c>
      <c r="M89" s="64">
        <f t="shared" si="15"/>
        <v>6.733212219838503E-3</v>
      </c>
      <c r="N89" s="64">
        <f t="shared" si="16"/>
        <v>0.59040142650449112</v>
      </c>
      <c r="O89" s="64">
        <f t="shared" si="17"/>
        <v>9.6185601800769689E-3</v>
      </c>
      <c r="P89" s="65"/>
      <c r="Q89" s="65"/>
      <c r="R89" s="65"/>
      <c r="S89" s="65"/>
      <c r="T89" s="65"/>
      <c r="U89" s="65"/>
      <c r="V89" s="66"/>
      <c r="W89" s="66"/>
      <c r="X89" s="66"/>
      <c r="Y89" s="66"/>
      <c r="Z89" s="66"/>
      <c r="AA89" s="66"/>
    </row>
    <row r="90" spans="1:27" ht="14.4">
      <c r="A90" s="95"/>
      <c r="B90" s="61" t="s">
        <v>338</v>
      </c>
      <c r="C90" s="62">
        <v>144.34662012712971</v>
      </c>
      <c r="D90" s="62">
        <v>45.272731201931073</v>
      </c>
      <c r="E90" s="62">
        <v>34.309616665032365</v>
      </c>
      <c r="F90" s="62">
        <v>0.56408863452270319</v>
      </c>
      <c r="G90" s="62">
        <v>63.091104218879678</v>
      </c>
      <c r="H90" s="62">
        <v>1.0406767808326236</v>
      </c>
      <c r="I90" s="63">
        <v>10</v>
      </c>
      <c r="J90" s="64">
        <f t="shared" si="12"/>
        <v>1.4434662012712971</v>
      </c>
      <c r="K90" s="64">
        <f t="shared" si="13"/>
        <v>0.45272731201931071</v>
      </c>
      <c r="L90" s="64">
        <f t="shared" si="14"/>
        <v>0.34309616665032366</v>
      </c>
      <c r="M90" s="64">
        <f t="shared" si="15"/>
        <v>5.6408863452270322E-3</v>
      </c>
      <c r="N90" s="64">
        <f t="shared" si="16"/>
        <v>0.63091104218879668</v>
      </c>
      <c r="O90" s="64">
        <f t="shared" si="17"/>
        <v>1.0406767808326237E-2</v>
      </c>
      <c r="P90" s="65"/>
      <c r="Q90" s="65"/>
      <c r="R90" s="65"/>
      <c r="S90" s="65"/>
      <c r="T90" s="65"/>
      <c r="U90" s="65"/>
      <c r="V90" s="66"/>
      <c r="W90" s="66"/>
      <c r="X90" s="66"/>
      <c r="Y90" s="66"/>
      <c r="Z90" s="66"/>
      <c r="AA90" s="66"/>
    </row>
    <row r="91" spans="1:27" ht="14.4">
      <c r="A91" s="95"/>
      <c r="B91" s="61" t="s">
        <v>339</v>
      </c>
      <c r="C91" s="62">
        <v>144.5419666984061</v>
      </c>
      <c r="D91" s="62">
        <v>43.485689343082989</v>
      </c>
      <c r="E91" s="62">
        <v>32.765682138823706</v>
      </c>
      <c r="F91" s="62">
        <v>0.64</v>
      </c>
      <c r="G91" s="62">
        <v>62.19740414020152</v>
      </c>
      <c r="H91" s="62">
        <v>0.95475355522118088</v>
      </c>
      <c r="I91" s="63">
        <v>10</v>
      </c>
      <c r="J91" s="64">
        <f t="shared" si="12"/>
        <v>1.4454196669840611</v>
      </c>
      <c r="K91" s="64">
        <f t="shared" si="13"/>
        <v>0.43485689343082989</v>
      </c>
      <c r="L91" s="64">
        <f t="shared" si="14"/>
        <v>0.32765682138823704</v>
      </c>
      <c r="M91" s="64">
        <f t="shared" si="15"/>
        <v>6.4000000000000003E-3</v>
      </c>
      <c r="N91" s="64">
        <f t="shared" si="16"/>
        <v>0.62197404140201529</v>
      </c>
      <c r="O91" s="64">
        <f t="shared" si="17"/>
        <v>9.5475355522118086E-3</v>
      </c>
      <c r="P91" s="65"/>
      <c r="Q91" s="65"/>
      <c r="R91" s="65"/>
      <c r="S91" s="65"/>
      <c r="T91" s="65"/>
      <c r="U91" s="65"/>
      <c r="V91" s="66"/>
      <c r="W91" s="66"/>
      <c r="X91" s="66"/>
      <c r="Y91" s="66"/>
      <c r="Z91" s="66"/>
      <c r="AA91" s="66"/>
    </row>
    <row r="92" spans="1:27" ht="14.4">
      <c r="A92" s="95"/>
      <c r="B92" s="61" t="s">
        <v>340</v>
      </c>
      <c r="C92" s="62">
        <v>152.41234327742589</v>
      </c>
      <c r="D92" s="62">
        <v>36.321144815039588</v>
      </c>
      <c r="E92" s="62">
        <v>12.309876672854347</v>
      </c>
      <c r="F92" s="62">
        <v>0.59203780027343722</v>
      </c>
      <c r="G92" s="62">
        <v>59.903638691266558</v>
      </c>
      <c r="H92" s="62">
        <v>0.91691978225354609</v>
      </c>
      <c r="I92" s="63">
        <v>10</v>
      </c>
      <c r="J92" s="64">
        <f t="shared" si="12"/>
        <v>1.5241234327742588</v>
      </c>
      <c r="K92" s="64">
        <f t="shared" si="13"/>
        <v>0.36321144815039585</v>
      </c>
      <c r="L92" s="64">
        <f t="shared" si="14"/>
        <v>0.12309876672854346</v>
      </c>
      <c r="M92" s="64">
        <f t="shared" si="15"/>
        <v>5.9203780027343722E-3</v>
      </c>
      <c r="N92" s="64">
        <f t="shared" si="16"/>
        <v>0.59903638691266559</v>
      </c>
      <c r="O92" s="64">
        <f t="shared" si="17"/>
        <v>9.1691978225354603E-3</v>
      </c>
      <c r="P92" s="65"/>
      <c r="Q92" s="65"/>
      <c r="R92" s="65"/>
      <c r="S92" s="65"/>
      <c r="T92" s="65"/>
      <c r="U92" s="65"/>
      <c r="V92" s="66"/>
      <c r="W92" s="66"/>
      <c r="X92" s="66"/>
      <c r="Y92" s="66"/>
      <c r="Z92" s="66"/>
      <c r="AA92" s="66"/>
    </row>
    <row r="93" spans="1:27" ht="14.4">
      <c r="A93" s="95"/>
      <c r="B93" s="61" t="s">
        <v>341</v>
      </c>
      <c r="C93" s="62">
        <v>162.39093788251446</v>
      </c>
      <c r="D93" s="62">
        <v>36.758463996284561</v>
      </c>
      <c r="E93" s="62">
        <v>11.910068068667258</v>
      </c>
      <c r="F93" s="62">
        <v>0.60319481918451345</v>
      </c>
      <c r="G93" s="62">
        <v>59.748947085816134</v>
      </c>
      <c r="H93" s="62">
        <v>0.99091208816613963</v>
      </c>
      <c r="I93" s="63">
        <v>10</v>
      </c>
      <c r="J93" s="64">
        <f t="shared" si="12"/>
        <v>1.6239093788251446</v>
      </c>
      <c r="K93" s="64">
        <f t="shared" si="13"/>
        <v>0.36758463996284557</v>
      </c>
      <c r="L93" s="64">
        <f t="shared" si="14"/>
        <v>0.11910068068667258</v>
      </c>
      <c r="M93" s="64">
        <f t="shared" si="15"/>
        <v>6.031948191845134E-3</v>
      </c>
      <c r="N93" s="64">
        <f t="shared" si="16"/>
        <v>0.59748947085816129</v>
      </c>
      <c r="O93" s="64">
        <f t="shared" si="17"/>
        <v>9.9091208816613954E-3</v>
      </c>
      <c r="P93" s="65">
        <f t="shared" ref="P93" si="134">AVERAGE(J88:J93)</f>
        <v>1.4560770065135979</v>
      </c>
      <c r="Q93" s="65">
        <f t="shared" ref="Q93" si="135">AVERAGE(K88:K93)</f>
        <v>0.39021195488910071</v>
      </c>
      <c r="R93" s="65">
        <f t="shared" ref="R93" si="136">AVERAGE(L88:L93)</f>
        <v>0.2225240251055767</v>
      </c>
      <c r="S93" s="65">
        <f t="shared" ref="S93" si="137">AVERAGE(M88:M93)</f>
        <v>5.980976030966572E-3</v>
      </c>
      <c r="T93" s="65">
        <f t="shared" ref="T93:U93" si="138">AVERAGE(N88:N93)</f>
        <v>0.60452177582855104</v>
      </c>
      <c r="U93" s="65">
        <f t="shared" si="138"/>
        <v>9.666735963938012E-3</v>
      </c>
      <c r="V93" s="66">
        <f t="shared" ref="V93" si="139">_xlfn.STDEV.S(J88:J93)</f>
        <v>0.10934894681513413</v>
      </c>
      <c r="W93" s="66">
        <f t="shared" ref="W93" si="140">_xlfn.STDEV.S(K88:K93)</f>
        <v>4.2068737110735138E-2</v>
      </c>
      <c r="X93" s="66">
        <f t="shared" ref="X93" si="141">_xlfn.STDEV.S(L88:L93)</f>
        <v>9.6371280792640762E-2</v>
      </c>
      <c r="Y93" s="66">
        <f t="shared" ref="Y93" si="142">_xlfn.STDEV.S(M88:M93)</f>
        <v>5.5467236901179462E-4</v>
      </c>
      <c r="Z93" s="66">
        <f t="shared" ref="Z93" si="143">_xlfn.STDEV.S(N88:N93)</f>
        <v>1.7753095767908091E-2</v>
      </c>
      <c r="AA93" s="66">
        <f t="shared" ref="AA93" si="144">_xlfn.STDEV.S(O88:O93)</f>
        <v>4.4074464613044761E-4</v>
      </c>
    </row>
    <row r="94" spans="1:27" ht="14.4">
      <c r="A94" s="95"/>
      <c r="B94" s="61" t="s">
        <v>342</v>
      </c>
      <c r="C94" s="62">
        <v>41.431976144906699</v>
      </c>
      <c r="D94" s="62">
        <v>16.497482611910517</v>
      </c>
      <c r="E94" s="62">
        <v>7.2771074225027323</v>
      </c>
      <c r="F94" s="62">
        <v>0.98954142448146187</v>
      </c>
      <c r="G94" s="62">
        <v>5.2056336320790173</v>
      </c>
      <c r="H94" s="62">
        <v>1.4560196362921505</v>
      </c>
      <c r="I94" s="63">
        <v>3</v>
      </c>
      <c r="J94" s="64">
        <f t="shared" si="12"/>
        <v>0.12429592843472009</v>
      </c>
      <c r="K94" s="64">
        <f t="shared" si="13"/>
        <v>4.9492447835731555E-2</v>
      </c>
      <c r="L94" s="64">
        <f t="shared" si="14"/>
        <v>2.18313222675082E-2</v>
      </c>
      <c r="M94" s="64">
        <f t="shared" si="15"/>
        <v>2.9686242734443856E-3</v>
      </c>
      <c r="N94" s="64">
        <f t="shared" si="16"/>
        <v>1.5616900896237051E-2</v>
      </c>
      <c r="O94" s="64">
        <f t="shared" si="17"/>
        <v>4.3680589088764508E-3</v>
      </c>
      <c r="P94" s="65"/>
      <c r="Q94" s="65"/>
      <c r="R94" s="65"/>
      <c r="S94" s="65"/>
      <c r="T94" s="65"/>
      <c r="U94" s="65"/>
      <c r="V94" s="66"/>
      <c r="W94" s="66"/>
      <c r="X94" s="66"/>
      <c r="Y94" s="66"/>
      <c r="Z94" s="66"/>
      <c r="AA94" s="66"/>
    </row>
    <row r="95" spans="1:27" ht="14.4">
      <c r="A95" s="95"/>
      <c r="B95" s="61" t="s">
        <v>343</v>
      </c>
      <c r="C95" s="62">
        <v>32.593575172088521</v>
      </c>
      <c r="D95" s="62">
        <v>16.616920539188818</v>
      </c>
      <c r="E95" s="62">
        <v>7.2853241051664046</v>
      </c>
      <c r="F95" s="62">
        <v>0.94911384001381149</v>
      </c>
      <c r="G95" s="62">
        <v>4.7633251489434887</v>
      </c>
      <c r="H95" s="62">
        <v>1.3124211074355703</v>
      </c>
      <c r="I95" s="63">
        <v>3</v>
      </c>
      <c r="J95" s="64">
        <f t="shared" si="12"/>
        <v>9.7780725516265557E-2</v>
      </c>
      <c r="K95" s="64">
        <f t="shared" si="13"/>
        <v>4.9850761617566457E-2</v>
      </c>
      <c r="L95" s="64">
        <f t="shared" si="14"/>
        <v>2.1855972315499215E-2</v>
      </c>
      <c r="M95" s="64">
        <f t="shared" si="15"/>
        <v>2.8473415200414346E-3</v>
      </c>
      <c r="N95" s="64">
        <f t="shared" si="16"/>
        <v>1.4289975446830467E-2</v>
      </c>
      <c r="O95" s="64">
        <f t="shared" si="17"/>
        <v>3.9372633223067107E-3</v>
      </c>
      <c r="P95" s="65"/>
      <c r="Q95" s="65"/>
      <c r="R95" s="65"/>
      <c r="S95" s="65"/>
      <c r="T95" s="65"/>
      <c r="U95" s="65"/>
      <c r="V95" s="66"/>
      <c r="W95" s="66"/>
      <c r="X95" s="66"/>
      <c r="Y95" s="66"/>
      <c r="Z95" s="66"/>
      <c r="AA95" s="66"/>
    </row>
    <row r="96" spans="1:27" ht="14.4">
      <c r="A96" s="95"/>
      <c r="B96" s="61" t="s">
        <v>344</v>
      </c>
      <c r="C96" s="62">
        <v>31.089279706579806</v>
      </c>
      <c r="D96" s="62">
        <v>16.348881502704412</v>
      </c>
      <c r="E96" s="62">
        <v>5.8440576995231259</v>
      </c>
      <c r="F96" s="62">
        <v>0.89667199353779126</v>
      </c>
      <c r="G96" s="62">
        <v>4.6463851416844184</v>
      </c>
      <c r="H96" s="62">
        <v>1.3924595068846832</v>
      </c>
      <c r="I96" s="63">
        <v>3</v>
      </c>
      <c r="J96" s="64">
        <f t="shared" si="12"/>
        <v>9.3267839119739418E-2</v>
      </c>
      <c r="K96" s="64">
        <f t="shared" si="13"/>
        <v>4.9046644508113232E-2</v>
      </c>
      <c r="L96" s="64">
        <f t="shared" si="14"/>
        <v>1.7532173098569376E-2</v>
      </c>
      <c r="M96" s="64">
        <f t="shared" si="15"/>
        <v>2.6900159806133739E-3</v>
      </c>
      <c r="N96" s="64">
        <f t="shared" si="16"/>
        <v>1.3939155425053255E-2</v>
      </c>
      <c r="O96" s="64">
        <f t="shared" si="17"/>
        <v>4.1773785206540501E-3</v>
      </c>
      <c r="P96" s="65"/>
      <c r="Q96" s="65"/>
      <c r="R96" s="65"/>
      <c r="S96" s="65"/>
      <c r="T96" s="65"/>
      <c r="U96" s="65"/>
      <c r="V96" s="66"/>
      <c r="W96" s="66"/>
      <c r="X96" s="66"/>
      <c r="Y96" s="66"/>
      <c r="Z96" s="66"/>
      <c r="AA96" s="66"/>
    </row>
    <row r="97" spans="1:27" ht="14.4">
      <c r="A97" s="95"/>
      <c r="B97" s="61" t="s">
        <v>345</v>
      </c>
      <c r="C97" s="62">
        <v>24.344654307154705</v>
      </c>
      <c r="D97" s="62">
        <v>15.495702031647703</v>
      </c>
      <c r="E97" s="62">
        <v>5.8757406252099216</v>
      </c>
      <c r="F97" s="62">
        <v>0.86806150516612623</v>
      </c>
      <c r="G97" s="62">
        <v>4.2954297625692899</v>
      </c>
      <c r="H97" s="62">
        <v>1.2887926083878334</v>
      </c>
      <c r="I97" s="63">
        <v>3</v>
      </c>
      <c r="J97" s="64">
        <f t="shared" si="12"/>
        <v>7.3033962921464107E-2</v>
      </c>
      <c r="K97" s="64">
        <f t="shared" si="13"/>
        <v>4.6487106094943109E-2</v>
      </c>
      <c r="L97" s="64">
        <f t="shared" si="14"/>
        <v>1.7627221875629765E-2</v>
      </c>
      <c r="M97" s="64">
        <f t="shared" si="15"/>
        <v>2.6041845154983786E-3</v>
      </c>
      <c r="N97" s="64">
        <f t="shared" si="16"/>
        <v>1.288628928770787E-2</v>
      </c>
      <c r="O97" s="64">
        <f t="shared" si="17"/>
        <v>3.8663778251635003E-3</v>
      </c>
      <c r="P97" s="65"/>
      <c r="Q97" s="65"/>
      <c r="R97" s="65"/>
      <c r="S97" s="65"/>
      <c r="T97" s="65"/>
      <c r="U97" s="65"/>
      <c r="V97" s="66"/>
      <c r="W97" s="66"/>
      <c r="X97" s="66"/>
      <c r="Y97" s="66"/>
      <c r="Z97" s="66"/>
      <c r="AA97" s="66"/>
    </row>
    <row r="98" spans="1:27" ht="14.4">
      <c r="A98" s="95"/>
      <c r="B98" s="61" t="s">
        <v>346</v>
      </c>
      <c r="C98" s="62">
        <v>26.764145194832828</v>
      </c>
      <c r="D98" s="62">
        <v>16.429995083940614</v>
      </c>
      <c r="E98" s="62">
        <v>6.8276489617748846</v>
      </c>
      <c r="F98" s="62">
        <v>0.85936477394423982</v>
      </c>
      <c r="G98" s="62">
        <v>4.1735382965606247</v>
      </c>
      <c r="H98" s="62">
        <v>1.2815662321079953</v>
      </c>
      <c r="I98" s="63">
        <v>3</v>
      </c>
      <c r="J98" s="64">
        <f t="shared" si="12"/>
        <v>8.0292435584498487E-2</v>
      </c>
      <c r="K98" s="64">
        <f t="shared" si="13"/>
        <v>4.928998525182185E-2</v>
      </c>
      <c r="L98" s="64">
        <f t="shared" si="14"/>
        <v>2.0482946885324656E-2</v>
      </c>
      <c r="M98" s="64">
        <f t="shared" si="15"/>
        <v>2.5780943218327197E-3</v>
      </c>
      <c r="N98" s="64">
        <f t="shared" si="16"/>
        <v>1.2520614889681873E-2</v>
      </c>
      <c r="O98" s="64">
        <f t="shared" si="17"/>
        <v>3.8446986963239856E-3</v>
      </c>
      <c r="P98" s="65"/>
      <c r="Q98" s="65"/>
      <c r="R98" s="65"/>
      <c r="S98" s="65"/>
      <c r="T98" s="65"/>
      <c r="U98" s="65"/>
      <c r="V98" s="66"/>
      <c r="W98" s="66"/>
      <c r="X98" s="66"/>
      <c r="Y98" s="66"/>
      <c r="Z98" s="66"/>
      <c r="AA98" s="66"/>
    </row>
    <row r="99" spans="1:27" ht="14.4">
      <c r="A99" s="95"/>
      <c r="B99" s="61" t="s">
        <v>347</v>
      </c>
      <c r="C99" s="62">
        <v>29.547357851205511</v>
      </c>
      <c r="D99" s="62">
        <v>16.65532201383429</v>
      </c>
      <c r="E99" s="62">
        <v>7.1297129421337848</v>
      </c>
      <c r="F99" s="62">
        <v>0.8059070943979576</v>
      </c>
      <c r="G99" s="62">
        <v>4.2416012057217918</v>
      </c>
      <c r="H99" s="62">
        <v>1.3528933834389947</v>
      </c>
      <c r="I99" s="63">
        <v>3</v>
      </c>
      <c r="J99" s="64">
        <f t="shared" si="12"/>
        <v>8.8642073553616543E-2</v>
      </c>
      <c r="K99" s="64">
        <f t="shared" si="13"/>
        <v>4.9965966041502864E-2</v>
      </c>
      <c r="L99" s="64">
        <f t="shared" si="14"/>
        <v>2.1389138826401352E-2</v>
      </c>
      <c r="M99" s="64">
        <f t="shared" si="15"/>
        <v>2.4177212831938731E-3</v>
      </c>
      <c r="N99" s="64">
        <f t="shared" si="16"/>
        <v>1.2724803617165374E-2</v>
      </c>
      <c r="O99" s="64">
        <f t="shared" si="17"/>
        <v>4.0586801503169848E-3</v>
      </c>
      <c r="P99" s="65">
        <f t="shared" ref="P99" si="145">AVERAGE(J94:J99)</f>
        <v>9.288549418838403E-2</v>
      </c>
      <c r="Q99" s="65">
        <f t="shared" ref="Q99" si="146">AVERAGE(K94:K99)</f>
        <v>4.9022151891613179E-2</v>
      </c>
      <c r="R99" s="65">
        <f t="shared" ref="R99" si="147">AVERAGE(L94:L99)</f>
        <v>2.0119795878155426E-2</v>
      </c>
      <c r="S99" s="65">
        <f t="shared" ref="S99" si="148">AVERAGE(M94:M99)</f>
        <v>2.6843303157706943E-3</v>
      </c>
      <c r="T99" s="65">
        <f t="shared" ref="T99:U99" si="149">AVERAGE(N94:N99)</f>
        <v>1.3662956593779313E-2</v>
      </c>
      <c r="U99" s="65">
        <f t="shared" si="149"/>
        <v>4.0420762372736134E-3</v>
      </c>
      <c r="V99" s="66">
        <f t="shared" ref="V99" si="150">_xlfn.STDEV.S(J94:J99)</f>
        <v>1.7784262111593896E-2</v>
      </c>
      <c r="W99" s="66">
        <f t="shared" ref="W99" si="151">_xlfn.STDEV.S(K94:K99)</f>
        <v>1.2882041213137633E-3</v>
      </c>
      <c r="X99" s="66">
        <f t="shared" ref="X99" si="152">_xlfn.STDEV.S(L94:L99)</f>
        <v>2.029554541509433E-3</v>
      </c>
      <c r="Y99" s="66">
        <f t="shared" ref="Y99" si="153">_xlfn.STDEV.S(M94:M99)</f>
        <v>1.9809989693742836E-4</v>
      </c>
      <c r="Z99" s="66">
        <f t="shared" ref="Z99" si="154">_xlfn.STDEV.S(N94:N99)</f>
        <v>1.1895902197274356E-3</v>
      </c>
      <c r="AA99" s="66">
        <f t="shared" ref="AA99" si="155">_xlfn.STDEV.S(O94:O99)</f>
        <v>2.0281058790646582E-4</v>
      </c>
    </row>
    <row r="100" spans="1:27" ht="14.4">
      <c r="A100" s="95"/>
      <c r="B100" s="61" t="s">
        <v>348</v>
      </c>
      <c r="C100" s="62">
        <v>109.34190888294633</v>
      </c>
      <c r="D100" s="62">
        <v>32.288912848661141</v>
      </c>
      <c r="E100" s="62">
        <v>20.514382288154511</v>
      </c>
      <c r="F100" s="62">
        <v>0.37102338493309295</v>
      </c>
      <c r="G100" s="62">
        <v>26.648986774094841</v>
      </c>
      <c r="H100" s="62">
        <v>0.55000000000000004</v>
      </c>
      <c r="I100" s="63">
        <v>10</v>
      </c>
      <c r="J100" s="64">
        <f t="shared" si="12"/>
        <v>1.0934190888294633</v>
      </c>
      <c r="K100" s="64">
        <f t="shared" si="13"/>
        <v>0.32288912848661139</v>
      </c>
      <c r="L100" s="64">
        <f t="shared" si="14"/>
        <v>0.20514382288154512</v>
      </c>
      <c r="M100" s="64">
        <f t="shared" si="15"/>
        <v>3.7102338493309297E-3</v>
      </c>
      <c r="N100" s="64">
        <f t="shared" si="16"/>
        <v>0.26648986774094841</v>
      </c>
      <c r="O100" s="64">
        <f t="shared" si="17"/>
        <v>5.4999999999999997E-3</v>
      </c>
      <c r="P100" s="65"/>
      <c r="Q100" s="65"/>
      <c r="R100" s="65"/>
      <c r="S100" s="65"/>
      <c r="T100" s="65"/>
      <c r="U100" s="65"/>
      <c r="V100" s="66"/>
      <c r="W100" s="66"/>
      <c r="X100" s="66"/>
      <c r="Y100" s="66"/>
      <c r="Z100" s="66"/>
      <c r="AA100" s="66"/>
    </row>
    <row r="101" spans="1:27" ht="14.4">
      <c r="A101" s="95"/>
      <c r="B101" s="61" t="s">
        <v>349</v>
      </c>
      <c r="C101" s="62">
        <v>106.1191515813333</v>
      </c>
      <c r="D101" s="62">
        <v>31.86324008652868</v>
      </c>
      <c r="E101" s="62">
        <v>20.371421695483583</v>
      </c>
      <c r="F101" s="62">
        <v>0.43101325688064235</v>
      </c>
      <c r="G101" s="62">
        <v>26.564942966323869</v>
      </c>
      <c r="H101" s="62">
        <v>0.7</v>
      </c>
      <c r="I101" s="63">
        <v>10</v>
      </c>
      <c r="J101" s="64">
        <f t="shared" si="12"/>
        <v>1.0611915158133329</v>
      </c>
      <c r="K101" s="64">
        <f t="shared" si="13"/>
        <v>0.31863240086528682</v>
      </c>
      <c r="L101" s="64">
        <f t="shared" si="14"/>
        <v>0.20371421695483583</v>
      </c>
      <c r="M101" s="64">
        <f t="shared" si="15"/>
        <v>4.3101325688064233E-3</v>
      </c>
      <c r="N101" s="64">
        <f t="shared" si="16"/>
        <v>0.26564942966323873</v>
      </c>
      <c r="O101" s="64">
        <f t="shared" si="17"/>
        <v>7.0000000000000001E-3</v>
      </c>
      <c r="P101" s="65"/>
      <c r="Q101" s="65"/>
      <c r="R101" s="65"/>
      <c r="S101" s="65"/>
      <c r="T101" s="65"/>
      <c r="U101" s="65"/>
      <c r="V101" s="66"/>
      <c r="W101" s="66"/>
      <c r="X101" s="66"/>
      <c r="Y101" s="66"/>
      <c r="Z101" s="66"/>
      <c r="AA101" s="66"/>
    </row>
    <row r="102" spans="1:27" ht="14.4">
      <c r="A102" s="95"/>
      <c r="B102" s="61" t="s">
        <v>350</v>
      </c>
      <c r="C102" s="62">
        <v>125.14233217440886</v>
      </c>
      <c r="D102" s="62">
        <v>41.578084735024504</v>
      </c>
      <c r="E102" s="62">
        <v>17.578707395671877</v>
      </c>
      <c r="F102" s="62">
        <v>0.25323818336703541</v>
      </c>
      <c r="G102" s="62">
        <v>24.394422556777183</v>
      </c>
      <c r="H102" s="62">
        <v>0.62</v>
      </c>
      <c r="I102" s="63">
        <v>10</v>
      </c>
      <c r="J102" s="64">
        <f t="shared" si="12"/>
        <v>1.2514233217440887</v>
      </c>
      <c r="K102" s="64">
        <f t="shared" si="13"/>
        <v>0.41578084735024506</v>
      </c>
      <c r="L102" s="64">
        <f t="shared" si="14"/>
        <v>0.17578707395671875</v>
      </c>
      <c r="M102" s="64">
        <f t="shared" si="15"/>
        <v>2.5323818336703539E-3</v>
      </c>
      <c r="N102" s="64">
        <f t="shared" si="16"/>
        <v>0.24394422556777184</v>
      </c>
      <c r="O102" s="64">
        <f t="shared" si="17"/>
        <v>6.1999999999999998E-3</v>
      </c>
      <c r="P102" s="65"/>
      <c r="Q102" s="65"/>
      <c r="R102" s="65"/>
      <c r="S102" s="65"/>
      <c r="T102" s="65"/>
      <c r="U102" s="65"/>
      <c r="V102" s="66"/>
      <c r="W102" s="66"/>
      <c r="X102" s="66"/>
      <c r="Y102" s="66"/>
      <c r="Z102" s="66"/>
      <c r="AA102" s="66"/>
    </row>
    <row r="103" spans="1:27" ht="14.4">
      <c r="A103" s="95"/>
      <c r="B103" s="61" t="s">
        <v>351</v>
      </c>
      <c r="C103" s="62">
        <v>129.47696829975769</v>
      </c>
      <c r="D103" s="62">
        <v>41.032177050045398</v>
      </c>
      <c r="E103" s="62">
        <v>18.091133518829508</v>
      </c>
      <c r="F103" s="62">
        <v>0.17905236572855404</v>
      </c>
      <c r="G103" s="62">
        <v>24.654797678607974</v>
      </c>
      <c r="H103" s="62">
        <v>0.46</v>
      </c>
      <c r="I103" s="63">
        <v>10</v>
      </c>
      <c r="J103" s="64">
        <f t="shared" si="12"/>
        <v>1.2947696829975768</v>
      </c>
      <c r="K103" s="64">
        <f t="shared" si="13"/>
        <v>0.41032177050045399</v>
      </c>
      <c r="L103" s="64">
        <f t="shared" si="14"/>
        <v>0.18091133518829508</v>
      </c>
      <c r="M103" s="64">
        <f t="shared" si="15"/>
        <v>1.7905236572855405E-3</v>
      </c>
      <c r="N103" s="64">
        <f t="shared" si="16"/>
        <v>0.24654797678607973</v>
      </c>
      <c r="O103" s="64">
        <f t="shared" si="17"/>
        <v>4.6000000000000008E-3</v>
      </c>
      <c r="P103" s="65"/>
      <c r="Q103" s="65"/>
      <c r="R103" s="65"/>
      <c r="S103" s="65"/>
      <c r="T103" s="65"/>
      <c r="U103" s="65"/>
      <c r="V103" s="66"/>
      <c r="W103" s="66"/>
      <c r="X103" s="66"/>
      <c r="Y103" s="66"/>
      <c r="Z103" s="66"/>
      <c r="AA103" s="66"/>
    </row>
    <row r="104" spans="1:27" ht="14.4">
      <c r="A104" s="95"/>
      <c r="B104" s="61" t="s">
        <v>352</v>
      </c>
      <c r="C104" s="62">
        <v>96.961116326935624</v>
      </c>
      <c r="D104" s="62">
        <v>32.264111717747504</v>
      </c>
      <c r="E104" s="62">
        <v>19.748492759502593</v>
      </c>
      <c r="F104" s="62">
        <v>0.34780066942782317</v>
      </c>
      <c r="G104" s="62">
        <v>25.916266939200401</v>
      </c>
      <c r="H104" s="62">
        <v>0.56000000000000005</v>
      </c>
      <c r="I104" s="63">
        <v>10</v>
      </c>
      <c r="J104" s="64">
        <f t="shared" si="12"/>
        <v>0.96961116326935626</v>
      </c>
      <c r="K104" s="64">
        <f t="shared" si="13"/>
        <v>0.32264111717747507</v>
      </c>
      <c r="L104" s="64">
        <f t="shared" si="14"/>
        <v>0.19748492759502595</v>
      </c>
      <c r="M104" s="64">
        <f t="shared" si="15"/>
        <v>3.4780066942782318E-3</v>
      </c>
      <c r="N104" s="64">
        <f t="shared" si="16"/>
        <v>0.25916266939200405</v>
      </c>
      <c r="O104" s="64">
        <f t="shared" si="17"/>
        <v>5.6000000000000008E-3</v>
      </c>
      <c r="P104" s="65"/>
      <c r="Q104" s="65"/>
      <c r="R104" s="65"/>
      <c r="S104" s="65"/>
      <c r="T104" s="65"/>
      <c r="U104" s="65"/>
      <c r="V104" s="66"/>
      <c r="W104" s="66"/>
      <c r="X104" s="66"/>
      <c r="Y104" s="66"/>
      <c r="Z104" s="66"/>
      <c r="AA104" s="66"/>
    </row>
    <row r="105" spans="1:27" ht="14.4">
      <c r="A105" s="95"/>
      <c r="B105" s="61" t="s">
        <v>353</v>
      </c>
      <c r="C105" s="62">
        <v>103.78346492562693</v>
      </c>
      <c r="D105" s="62">
        <v>32.186057571112613</v>
      </c>
      <c r="E105" s="62">
        <v>19.843950487370051</v>
      </c>
      <c r="F105" s="62">
        <v>0.30193387750793982</v>
      </c>
      <c r="G105" s="62">
        <v>26.590285353081086</v>
      </c>
      <c r="H105" s="62">
        <v>0.48</v>
      </c>
      <c r="I105" s="63">
        <v>10</v>
      </c>
      <c r="J105" s="64">
        <f t="shared" si="12"/>
        <v>1.0378346492562693</v>
      </c>
      <c r="K105" s="64">
        <f t="shared" si="13"/>
        <v>0.32186057571112608</v>
      </c>
      <c r="L105" s="64">
        <f t="shared" si="14"/>
        <v>0.19843950487370052</v>
      </c>
      <c r="M105" s="64">
        <f t="shared" si="15"/>
        <v>3.0193387750793981E-3</v>
      </c>
      <c r="N105" s="64">
        <f t="shared" si="16"/>
        <v>0.26590285353081083</v>
      </c>
      <c r="O105" s="64">
        <f t="shared" si="17"/>
        <v>4.7999999999999996E-3</v>
      </c>
      <c r="P105" s="65">
        <f t="shared" ref="P105" si="156">AVERAGE(J100:J105)</f>
        <v>1.1180415703183477</v>
      </c>
      <c r="Q105" s="65">
        <f t="shared" ref="Q105" si="157">AVERAGE(K100:K105)</f>
        <v>0.35202097334853305</v>
      </c>
      <c r="R105" s="65">
        <f t="shared" ref="R105" si="158">AVERAGE(L100:L105)</f>
        <v>0.19358014690835354</v>
      </c>
      <c r="S105" s="65">
        <f t="shared" ref="S105" si="159">AVERAGE(M100:M105)</f>
        <v>3.1401028964084796E-3</v>
      </c>
      <c r="T105" s="65">
        <f t="shared" ref="T105:U105" si="160">AVERAGE(N100:N105)</f>
        <v>0.25794950378014231</v>
      </c>
      <c r="U105" s="65">
        <f t="shared" si="160"/>
        <v>5.6166666666666665E-3</v>
      </c>
      <c r="V105" s="66">
        <f t="shared" ref="V105" si="161">_xlfn.STDEV.S(J100:J105)</f>
        <v>0.12753544498643718</v>
      </c>
      <c r="W105" s="66">
        <f t="shared" ref="W105" si="162">_xlfn.STDEV.S(K100:K105)</f>
        <v>4.7329887329404206E-2</v>
      </c>
      <c r="X105" s="66">
        <f t="shared" ref="X105" si="163">_xlfn.STDEV.S(L100:L105)</f>
        <v>1.2266791636176567E-2</v>
      </c>
      <c r="Y105" s="66">
        <f t="shared" ref="Y105" si="164">_xlfn.STDEV.S(M100:M105)</f>
        <v>8.9593199520435673E-4</v>
      </c>
      <c r="Z105" s="66">
        <f t="shared" ref="Z105" si="165">_xlfn.STDEV.S(N100:N105)</f>
        <v>1.0228361098912311E-2</v>
      </c>
      <c r="AA105" s="66">
        <f t="shared" ref="AA105" si="166">_xlfn.STDEV.S(O100:O105)</f>
        <v>8.9087971503826852E-4</v>
      </c>
    </row>
    <row r="106" spans="1:27" ht="14.4">
      <c r="A106" s="96" t="s">
        <v>20</v>
      </c>
      <c r="B106" s="61" t="s">
        <v>324</v>
      </c>
      <c r="C106" s="62" t="s">
        <v>38</v>
      </c>
      <c r="D106" s="62">
        <v>7.9718472040892188</v>
      </c>
      <c r="E106" s="62">
        <v>2.2014216680573946</v>
      </c>
      <c r="F106" s="62">
        <v>1.0999215869133681</v>
      </c>
      <c r="G106" s="62">
        <v>4.6047198101091</v>
      </c>
      <c r="H106" s="62">
        <v>1.6456887777728066</v>
      </c>
      <c r="I106" s="63">
        <v>3</v>
      </c>
      <c r="J106" s="64" t="e">
        <f t="shared" si="12"/>
        <v>#VALUE!</v>
      </c>
      <c r="K106" s="64">
        <f t="shared" si="13"/>
        <v>2.3915541612267655E-2</v>
      </c>
      <c r="L106" s="64">
        <f t="shared" si="14"/>
        <v>6.6042650041721841E-3</v>
      </c>
      <c r="M106" s="64">
        <f t="shared" si="15"/>
        <v>3.2997647607401043E-3</v>
      </c>
      <c r="N106" s="64">
        <f t="shared" si="16"/>
        <v>1.3814159430327301E-2</v>
      </c>
      <c r="O106" s="64">
        <f t="shared" si="17"/>
        <v>4.9370663333184201E-3</v>
      </c>
      <c r="P106" s="65"/>
      <c r="Q106" s="65"/>
      <c r="R106" s="65"/>
      <c r="S106" s="65"/>
      <c r="T106" s="65"/>
      <c r="U106" s="65"/>
      <c r="V106" s="66"/>
      <c r="W106" s="66"/>
      <c r="X106" s="66"/>
      <c r="Y106" s="66"/>
      <c r="Z106" s="66"/>
      <c r="AA106" s="66"/>
    </row>
    <row r="107" spans="1:27" ht="14.4">
      <c r="A107" s="95"/>
      <c r="B107" s="61" t="s">
        <v>325</v>
      </c>
      <c r="C107" s="62" t="s">
        <v>38</v>
      </c>
      <c r="D107" s="62">
        <v>6.96024804879809</v>
      </c>
      <c r="E107" s="62">
        <v>1.894677859735546</v>
      </c>
      <c r="F107" s="62">
        <v>0.92854029229457757</v>
      </c>
      <c r="G107" s="62">
        <v>4.3266541267579885</v>
      </c>
      <c r="H107" s="62">
        <v>1.5620168099501317</v>
      </c>
      <c r="I107" s="63">
        <v>3</v>
      </c>
      <c r="J107" s="64" t="e">
        <f t="shared" si="12"/>
        <v>#VALUE!</v>
      </c>
      <c r="K107" s="64">
        <f t="shared" si="13"/>
        <v>2.0880744146394271E-2</v>
      </c>
      <c r="L107" s="64">
        <f t="shared" si="14"/>
        <v>5.6840335792066373E-3</v>
      </c>
      <c r="M107" s="64">
        <f t="shared" si="15"/>
        <v>2.7856208768837327E-3</v>
      </c>
      <c r="N107" s="64">
        <f t="shared" si="16"/>
        <v>1.2979962380273966E-2</v>
      </c>
      <c r="O107" s="64">
        <f t="shared" si="17"/>
        <v>4.6860504298503955E-3</v>
      </c>
      <c r="P107" s="65"/>
      <c r="Q107" s="65"/>
      <c r="R107" s="65"/>
      <c r="S107" s="65"/>
      <c r="T107" s="65"/>
      <c r="U107" s="65"/>
      <c r="V107" s="66"/>
      <c r="W107" s="66"/>
      <c r="X107" s="66"/>
      <c r="Y107" s="66"/>
      <c r="Z107" s="66"/>
      <c r="AA107" s="66"/>
    </row>
    <row r="108" spans="1:27" ht="14.4">
      <c r="A108" s="95"/>
      <c r="B108" s="61" t="s">
        <v>326</v>
      </c>
      <c r="C108" s="62" t="s">
        <v>38</v>
      </c>
      <c r="D108" s="62">
        <v>6.8629787349934226</v>
      </c>
      <c r="E108" s="62">
        <v>1.7457867125042532</v>
      </c>
      <c r="F108" s="62">
        <v>0.96474772894660654</v>
      </c>
      <c r="G108" s="62">
        <v>4.2899989013338438</v>
      </c>
      <c r="H108" s="62">
        <v>1.5156996271411673</v>
      </c>
      <c r="I108" s="63">
        <v>3</v>
      </c>
      <c r="J108" s="64" t="e">
        <f t="shared" si="12"/>
        <v>#VALUE!</v>
      </c>
      <c r="K108" s="64">
        <f t="shared" si="13"/>
        <v>2.0588936204980268E-2</v>
      </c>
      <c r="L108" s="64">
        <f t="shared" si="14"/>
        <v>5.2373601375127589E-3</v>
      </c>
      <c r="M108" s="64">
        <f t="shared" si="15"/>
        <v>2.8942431868398196E-3</v>
      </c>
      <c r="N108" s="64">
        <f t="shared" si="16"/>
        <v>1.2869996704001531E-2</v>
      </c>
      <c r="O108" s="64">
        <f t="shared" si="17"/>
        <v>4.5470988814235022E-3</v>
      </c>
      <c r="P108" s="65"/>
      <c r="Q108" s="65"/>
      <c r="R108" s="65"/>
      <c r="S108" s="65"/>
      <c r="T108" s="65"/>
      <c r="U108" s="65"/>
      <c r="V108" s="66"/>
      <c r="W108" s="66"/>
      <c r="X108" s="66"/>
      <c r="Y108" s="66"/>
      <c r="Z108" s="66"/>
      <c r="AA108" s="66"/>
    </row>
    <row r="109" spans="1:27" ht="14.4">
      <c r="A109" s="95"/>
      <c r="B109" s="61" t="s">
        <v>327</v>
      </c>
      <c r="C109" s="62" t="s">
        <v>38</v>
      </c>
      <c r="D109" s="62">
        <v>6.996762477715821</v>
      </c>
      <c r="E109" s="62">
        <v>1.7431809965439746</v>
      </c>
      <c r="F109" s="62">
        <v>0.93638945688348052</v>
      </c>
      <c r="G109" s="62">
        <v>4.2575748061518359</v>
      </c>
      <c r="H109" s="62">
        <v>1.4957921016035916</v>
      </c>
      <c r="I109" s="63">
        <v>3</v>
      </c>
      <c r="J109" s="64" t="e">
        <f t="shared" si="12"/>
        <v>#VALUE!</v>
      </c>
      <c r="K109" s="64">
        <f t="shared" si="13"/>
        <v>2.0990287433147466E-2</v>
      </c>
      <c r="L109" s="64">
        <f t="shared" si="14"/>
        <v>5.2295429896319235E-3</v>
      </c>
      <c r="M109" s="64">
        <f t="shared" si="15"/>
        <v>2.8091683706504417E-3</v>
      </c>
      <c r="N109" s="64">
        <f t="shared" si="16"/>
        <v>1.2772724418455507E-2</v>
      </c>
      <c r="O109" s="64">
        <f t="shared" si="17"/>
        <v>4.4873763048107751E-3</v>
      </c>
      <c r="P109" s="65"/>
      <c r="Q109" s="65"/>
      <c r="R109" s="65"/>
      <c r="S109" s="65"/>
      <c r="T109" s="65"/>
      <c r="U109" s="65"/>
      <c r="V109" s="66"/>
      <c r="W109" s="66"/>
      <c r="X109" s="66"/>
      <c r="Y109" s="66"/>
      <c r="Z109" s="66"/>
      <c r="AA109" s="66"/>
    </row>
    <row r="110" spans="1:27" ht="14.4">
      <c r="A110" s="95"/>
      <c r="B110" s="61" t="s">
        <v>328</v>
      </c>
      <c r="C110" s="62" t="s">
        <v>38</v>
      </c>
      <c r="D110" s="62">
        <v>7.0831244404730054</v>
      </c>
      <c r="E110" s="62">
        <v>1.7618293266431964</v>
      </c>
      <c r="F110" s="62">
        <v>1.0029850479663507</v>
      </c>
      <c r="G110" s="62">
        <v>4.4765095701686084</v>
      </c>
      <c r="H110" s="62">
        <v>1.6577074067002944</v>
      </c>
      <c r="I110" s="63">
        <v>3</v>
      </c>
      <c r="J110" s="64" t="e">
        <f t="shared" si="12"/>
        <v>#VALUE!</v>
      </c>
      <c r="K110" s="64">
        <f t="shared" si="13"/>
        <v>2.1249373321419015E-2</v>
      </c>
      <c r="L110" s="64">
        <f t="shared" si="14"/>
        <v>5.285487979929589E-3</v>
      </c>
      <c r="M110" s="64">
        <f t="shared" si="15"/>
        <v>3.0089551438990522E-3</v>
      </c>
      <c r="N110" s="64">
        <f t="shared" si="16"/>
        <v>1.3429528710505824E-2</v>
      </c>
      <c r="O110" s="64">
        <f t="shared" si="17"/>
        <v>4.9731222201008837E-3</v>
      </c>
      <c r="P110" s="65"/>
      <c r="Q110" s="65"/>
      <c r="R110" s="65"/>
      <c r="S110" s="65"/>
      <c r="T110" s="65"/>
      <c r="U110" s="65"/>
      <c r="V110" s="66"/>
      <c r="W110" s="66"/>
      <c r="X110" s="66"/>
      <c r="Y110" s="66"/>
      <c r="Z110" s="66"/>
      <c r="AA110" s="66"/>
    </row>
    <row r="111" spans="1:27" ht="14.4">
      <c r="A111" s="95"/>
      <c r="B111" s="61" t="s">
        <v>329</v>
      </c>
      <c r="C111" s="62" t="s">
        <v>38</v>
      </c>
      <c r="D111" s="62">
        <v>6.9259458390826394</v>
      </c>
      <c r="E111" s="62">
        <v>1.549955069716372</v>
      </c>
      <c r="F111" s="62">
        <v>1.0576287946642515</v>
      </c>
      <c r="G111" s="62">
        <v>4.5379134107074046</v>
      </c>
      <c r="H111" s="62">
        <v>1.5174493194643646</v>
      </c>
      <c r="I111" s="63">
        <v>3</v>
      </c>
      <c r="J111" s="64" t="e">
        <f t="shared" ref="J111:J174" si="167">C111*I111/1000</f>
        <v>#VALUE!</v>
      </c>
      <c r="K111" s="64">
        <f t="shared" ref="K111:K174" si="168">D111*I111/1000</f>
        <v>2.0777837517247918E-2</v>
      </c>
      <c r="L111" s="64">
        <f t="shared" ref="L111:L174" si="169">E111*I111/1000</f>
        <v>4.649865209149116E-3</v>
      </c>
      <c r="M111" s="64">
        <f t="shared" ref="M111:M174" si="170">F111*I111/1000</f>
        <v>3.1728863839927545E-3</v>
      </c>
      <c r="N111" s="64">
        <f t="shared" ref="N111:N174" si="171">G111*I111/1000</f>
        <v>1.3613740232122215E-2</v>
      </c>
      <c r="O111" s="64">
        <f t="shared" ref="O111:O174" si="172">H111*I111/1000</f>
        <v>4.552347958393094E-3</v>
      </c>
      <c r="P111" s="65" t="e">
        <f t="shared" ref="P111" si="173">AVERAGE(J106:J111)</f>
        <v>#VALUE!</v>
      </c>
      <c r="Q111" s="65">
        <f t="shared" ref="Q111" si="174">AVERAGE(K106:K111)</f>
        <v>2.1400453372576105E-2</v>
      </c>
      <c r="R111" s="65">
        <f t="shared" ref="R111" si="175">AVERAGE(L106:L111)</f>
        <v>5.4484258166003679E-3</v>
      </c>
      <c r="S111" s="65">
        <f t="shared" ref="S111" si="176">AVERAGE(M106:M111)</f>
        <v>2.9951064538343178E-3</v>
      </c>
      <c r="T111" s="65">
        <f t="shared" ref="T111:U111" si="177">AVERAGE(N106:N111)</f>
        <v>1.3246685312614389E-2</v>
      </c>
      <c r="U111" s="65">
        <f t="shared" si="177"/>
        <v>4.6971770213161783E-3</v>
      </c>
      <c r="V111" s="66" t="e">
        <f t="shared" ref="V111" si="178">_xlfn.STDEV.S(J106:J111)</f>
        <v>#VALUE!</v>
      </c>
      <c r="W111" s="66">
        <f t="shared" ref="W111" si="179">_xlfn.STDEV.S(K106:K111)</f>
        <v>1.2516419959035482E-3</v>
      </c>
      <c r="X111" s="66">
        <f t="shared" ref="X111" si="180">_xlfn.STDEV.S(L106:L111)</f>
        <v>6.5546646604525626E-4</v>
      </c>
      <c r="Y111" s="66">
        <f t="shared" ref="Y111" si="181">_xlfn.STDEV.S(M106:M111)</f>
        <v>2.065162221751914E-4</v>
      </c>
      <c r="Z111" s="66">
        <f t="shared" ref="Z111" si="182">_xlfn.STDEV.S(N106:N111)</f>
        <v>4.3078121037210562E-4</v>
      </c>
      <c r="AA111" s="66">
        <f t="shared" ref="AA111" si="183">_xlfn.STDEV.S(O106:O111)</f>
        <v>2.1039566629086771E-4</v>
      </c>
    </row>
    <row r="112" spans="1:27" ht="14.4">
      <c r="A112" s="95"/>
      <c r="B112" s="61" t="s">
        <v>330</v>
      </c>
      <c r="C112" s="62" t="s">
        <v>38</v>
      </c>
      <c r="D112" s="62">
        <v>13.448926127877607</v>
      </c>
      <c r="E112" s="62">
        <v>6.3686814183119385</v>
      </c>
      <c r="F112" s="62">
        <v>0.94856875108976568</v>
      </c>
      <c r="G112" s="62">
        <v>4.0951265050680723</v>
      </c>
      <c r="H112" s="62">
        <v>1.2584108092742414</v>
      </c>
      <c r="I112" s="63">
        <v>3</v>
      </c>
      <c r="J112" s="64" t="e">
        <f t="shared" si="167"/>
        <v>#VALUE!</v>
      </c>
      <c r="K112" s="64">
        <f t="shared" si="168"/>
        <v>4.0346778383632827E-2</v>
      </c>
      <c r="L112" s="64">
        <f t="shared" si="169"/>
        <v>1.9106044254935818E-2</v>
      </c>
      <c r="M112" s="64">
        <f t="shared" si="170"/>
        <v>2.845706253269297E-3</v>
      </c>
      <c r="N112" s="64">
        <f t="shared" si="171"/>
        <v>1.2285379515204215E-2</v>
      </c>
      <c r="O112" s="64">
        <f t="shared" si="172"/>
        <v>3.7752324278227242E-3</v>
      </c>
      <c r="P112" s="65"/>
      <c r="Q112" s="65"/>
      <c r="R112" s="65"/>
      <c r="S112" s="65"/>
      <c r="T112" s="65"/>
      <c r="U112" s="65"/>
      <c r="V112" s="66"/>
      <c r="W112" s="66"/>
      <c r="X112" s="66"/>
      <c r="Y112" s="66"/>
      <c r="Z112" s="66"/>
      <c r="AA112" s="66"/>
    </row>
    <row r="113" spans="1:27" ht="14.4">
      <c r="A113" s="95"/>
      <c r="B113" s="61" t="s">
        <v>331</v>
      </c>
      <c r="C113" s="62" t="s">
        <v>38</v>
      </c>
      <c r="D113" s="62">
        <v>16.070329010081146</v>
      </c>
      <c r="E113" s="62">
        <v>7.3429613021648965</v>
      </c>
      <c r="F113" s="62">
        <v>1.0343387912613262</v>
      </c>
      <c r="G113" s="62">
        <v>4.5839575491068727</v>
      </c>
      <c r="H113" s="62">
        <v>1.2686950270341988</v>
      </c>
      <c r="I113" s="63">
        <v>3</v>
      </c>
      <c r="J113" s="64" t="e">
        <f t="shared" si="167"/>
        <v>#VALUE!</v>
      </c>
      <c r="K113" s="64">
        <f t="shared" si="168"/>
        <v>4.8210987030243437E-2</v>
      </c>
      <c r="L113" s="64">
        <f t="shared" si="169"/>
        <v>2.2028883906494691E-2</v>
      </c>
      <c r="M113" s="64">
        <f t="shared" si="170"/>
        <v>3.1030163737839787E-3</v>
      </c>
      <c r="N113" s="64">
        <f t="shared" si="171"/>
        <v>1.3751872647320617E-2</v>
      </c>
      <c r="O113" s="64">
        <f t="shared" si="172"/>
        <v>3.8060850811025963E-3</v>
      </c>
      <c r="P113" s="65"/>
      <c r="Q113" s="65"/>
      <c r="R113" s="65"/>
      <c r="S113" s="65"/>
      <c r="T113" s="65"/>
      <c r="U113" s="65"/>
      <c r="V113" s="66"/>
      <c r="W113" s="66"/>
      <c r="X113" s="66"/>
      <c r="Y113" s="66"/>
      <c r="Z113" s="66"/>
      <c r="AA113" s="66"/>
    </row>
    <row r="114" spans="1:27" ht="14.4">
      <c r="A114" s="95"/>
      <c r="B114" s="61" t="s">
        <v>332</v>
      </c>
      <c r="C114" s="62" t="s">
        <v>38</v>
      </c>
      <c r="D114" s="62">
        <v>15.165890094603276</v>
      </c>
      <c r="E114" s="62">
        <v>6.9157528273247992</v>
      </c>
      <c r="F114" s="62">
        <v>0.98504655262375584</v>
      </c>
      <c r="G114" s="62">
        <v>4.7278596873627396</v>
      </c>
      <c r="H114" s="62">
        <v>1.4117801280674467</v>
      </c>
      <c r="I114" s="63">
        <v>3</v>
      </c>
      <c r="J114" s="64" t="e">
        <f t="shared" si="167"/>
        <v>#VALUE!</v>
      </c>
      <c r="K114" s="64">
        <f t="shared" si="168"/>
        <v>4.5497670283809827E-2</v>
      </c>
      <c r="L114" s="64">
        <f t="shared" si="169"/>
        <v>2.0747258481974399E-2</v>
      </c>
      <c r="M114" s="64">
        <f t="shared" si="170"/>
        <v>2.9551396578712677E-3</v>
      </c>
      <c r="N114" s="64">
        <f t="shared" si="171"/>
        <v>1.4183579062088218E-2</v>
      </c>
      <c r="O114" s="64">
        <f t="shared" si="172"/>
        <v>4.2353403842023398E-3</v>
      </c>
      <c r="P114" s="65"/>
      <c r="Q114" s="65"/>
      <c r="R114" s="65"/>
      <c r="S114" s="65"/>
      <c r="T114" s="65"/>
      <c r="U114" s="65"/>
      <c r="V114" s="66"/>
      <c r="W114" s="66"/>
      <c r="X114" s="66"/>
      <c r="Y114" s="66"/>
      <c r="Z114" s="66"/>
      <c r="AA114" s="66"/>
    </row>
    <row r="115" spans="1:27" ht="14.4">
      <c r="A115" s="95"/>
      <c r="B115" s="61" t="s">
        <v>333</v>
      </c>
      <c r="C115" s="62" t="s">
        <v>38</v>
      </c>
      <c r="D115" s="62">
        <v>15.757739874384866</v>
      </c>
      <c r="E115" s="62">
        <v>6.8381830808619393</v>
      </c>
      <c r="F115" s="62">
        <v>1.0860256902819496</v>
      </c>
      <c r="G115" s="62">
        <v>4.6733270624651109</v>
      </c>
      <c r="H115" s="62">
        <v>1.5377961782271909</v>
      </c>
      <c r="I115" s="63">
        <v>3</v>
      </c>
      <c r="J115" s="64" t="e">
        <f t="shared" si="167"/>
        <v>#VALUE!</v>
      </c>
      <c r="K115" s="64">
        <f t="shared" si="168"/>
        <v>4.7273219623154596E-2</v>
      </c>
      <c r="L115" s="64">
        <f t="shared" si="169"/>
        <v>2.0514549242585819E-2</v>
      </c>
      <c r="M115" s="64">
        <f t="shared" si="170"/>
        <v>3.258077070845849E-3</v>
      </c>
      <c r="N115" s="64">
        <f t="shared" si="171"/>
        <v>1.4019981187395333E-2</v>
      </c>
      <c r="O115" s="64">
        <f t="shared" si="172"/>
        <v>4.613388534681572E-3</v>
      </c>
      <c r="P115" s="65"/>
      <c r="Q115" s="65"/>
      <c r="R115" s="65"/>
      <c r="S115" s="65"/>
      <c r="T115" s="65"/>
      <c r="U115" s="65"/>
      <c r="V115" s="66"/>
      <c r="W115" s="66"/>
      <c r="X115" s="66"/>
      <c r="Y115" s="66"/>
      <c r="Z115" s="66"/>
      <c r="AA115" s="66"/>
    </row>
    <row r="116" spans="1:27" ht="14.4">
      <c r="A116" s="95"/>
      <c r="B116" s="61" t="s">
        <v>334</v>
      </c>
      <c r="C116" s="62" t="s">
        <v>38</v>
      </c>
      <c r="D116" s="62">
        <v>15.389973379435155</v>
      </c>
      <c r="E116" s="62">
        <v>6.8949285900834871</v>
      </c>
      <c r="F116" s="62">
        <v>0.97133089924697502</v>
      </c>
      <c r="G116" s="62">
        <v>4.5970705560556597</v>
      </c>
      <c r="H116" s="62">
        <v>1.4423462596786858</v>
      </c>
      <c r="I116" s="63">
        <v>3</v>
      </c>
      <c r="J116" s="64" t="e">
        <f t="shared" si="167"/>
        <v>#VALUE!</v>
      </c>
      <c r="K116" s="64">
        <f t="shared" si="168"/>
        <v>4.6169920138305467E-2</v>
      </c>
      <c r="L116" s="64">
        <f t="shared" si="169"/>
        <v>2.0684785770250461E-2</v>
      </c>
      <c r="M116" s="64">
        <f t="shared" si="170"/>
        <v>2.9139926977409252E-3</v>
      </c>
      <c r="N116" s="64">
        <f t="shared" si="171"/>
        <v>1.3791211668166979E-2</v>
      </c>
      <c r="O116" s="64">
        <f t="shared" si="172"/>
        <v>4.3270387790360571E-3</v>
      </c>
      <c r="P116" s="65"/>
      <c r="Q116" s="65"/>
      <c r="R116" s="65"/>
      <c r="S116" s="65"/>
      <c r="T116" s="65"/>
      <c r="U116" s="65"/>
      <c r="V116" s="66"/>
      <c r="W116" s="66"/>
      <c r="X116" s="66"/>
      <c r="Y116" s="66"/>
      <c r="Z116" s="66"/>
      <c r="AA116" s="66"/>
    </row>
    <row r="117" spans="1:27" ht="14.4">
      <c r="A117" s="95"/>
      <c r="B117" s="61" t="s">
        <v>335</v>
      </c>
      <c r="C117" s="62" t="s">
        <v>38</v>
      </c>
      <c r="D117" s="62">
        <v>15.463745337929247</v>
      </c>
      <c r="E117" s="62">
        <v>6.8283834398071992</v>
      </c>
      <c r="F117" s="62">
        <v>1.0374715906871921</v>
      </c>
      <c r="G117" s="62">
        <v>4.4909426198168942</v>
      </c>
      <c r="H117" s="62">
        <v>1.4090295200484457</v>
      </c>
      <c r="I117" s="63">
        <v>3</v>
      </c>
      <c r="J117" s="64" t="e">
        <f t="shared" si="167"/>
        <v>#VALUE!</v>
      </c>
      <c r="K117" s="64">
        <f t="shared" si="168"/>
        <v>4.6391236013787737E-2</v>
      </c>
      <c r="L117" s="64">
        <f t="shared" si="169"/>
        <v>2.0485150319421601E-2</v>
      </c>
      <c r="M117" s="64">
        <f t="shared" si="170"/>
        <v>3.1124147720615761E-3</v>
      </c>
      <c r="N117" s="64">
        <f t="shared" si="171"/>
        <v>1.3472827859450682E-2</v>
      </c>
      <c r="O117" s="64">
        <f t="shared" si="172"/>
        <v>4.2270885601453376E-3</v>
      </c>
      <c r="P117" s="65" t="e">
        <f t="shared" ref="P117" si="184">AVERAGE(J112:J117)</f>
        <v>#VALUE!</v>
      </c>
      <c r="Q117" s="65">
        <f t="shared" ref="Q117" si="185">AVERAGE(K112:K117)</f>
        <v>4.5648301912155652E-2</v>
      </c>
      <c r="R117" s="65">
        <f t="shared" ref="R117" si="186">AVERAGE(L112:L117)</f>
        <v>2.0594445329277133E-2</v>
      </c>
      <c r="S117" s="65">
        <f t="shared" ref="S117" si="187">AVERAGE(M112:M117)</f>
        <v>3.0313911375954819E-3</v>
      </c>
      <c r="T117" s="65">
        <f t="shared" ref="T117:U117" si="188">AVERAGE(N112:N117)</f>
        <v>1.3584141989937674E-2</v>
      </c>
      <c r="U117" s="65">
        <f t="shared" si="188"/>
        <v>4.1640289611651043E-3</v>
      </c>
      <c r="V117" s="66" t="e">
        <f t="shared" ref="V117" si="189">_xlfn.STDEV.S(J112:J117)</f>
        <v>#VALUE!</v>
      </c>
      <c r="W117" s="66">
        <f t="shared" ref="W117" si="190">_xlfn.STDEV.S(K112:K117)</f>
        <v>2.7626288511541112E-3</v>
      </c>
      <c r="X117" s="66">
        <f t="shared" ref="X117" si="191">_xlfn.STDEV.S(L112:L117)</f>
        <v>9.2981652261838756E-4</v>
      </c>
      <c r="Y117" s="66">
        <f t="shared" ref="Y117" si="192">_xlfn.STDEV.S(M112:M117)</f>
        <v>1.5307323361214267E-4</v>
      </c>
      <c r="Z117" s="66">
        <f t="shared" ref="Z117" si="193">_xlfn.STDEV.S(N112:N117)</f>
        <v>6.8109717896918482E-4</v>
      </c>
      <c r="AA117" s="66">
        <f t="shared" ref="AA117" si="194">_xlfn.STDEV.S(O112:O117)</f>
        <v>3.2151038077350534E-4</v>
      </c>
    </row>
    <row r="118" spans="1:27" ht="14.4">
      <c r="A118" s="95"/>
      <c r="B118" s="61" t="s">
        <v>336</v>
      </c>
      <c r="C118" s="62">
        <v>57.317499243214229</v>
      </c>
      <c r="D118" s="62">
        <v>76.062980531739043</v>
      </c>
      <c r="E118" s="62">
        <v>44.660907782335102</v>
      </c>
      <c r="F118" s="62">
        <v>1.3316157077390616</v>
      </c>
      <c r="G118" s="62">
        <v>66.178303852861717</v>
      </c>
      <c r="H118" s="62">
        <v>2.1254788626440324</v>
      </c>
      <c r="I118" s="63">
        <v>10</v>
      </c>
      <c r="J118" s="64">
        <f t="shared" si="167"/>
        <v>0.57317499243214232</v>
      </c>
      <c r="K118" s="64">
        <f t="shared" si="168"/>
        <v>0.76062980531739044</v>
      </c>
      <c r="L118" s="64">
        <f t="shared" si="169"/>
        <v>0.44660907782335102</v>
      </c>
      <c r="M118" s="64">
        <f t="shared" si="170"/>
        <v>1.3316157077390615E-2</v>
      </c>
      <c r="N118" s="64">
        <f t="shared" si="171"/>
        <v>0.6617830385286172</v>
      </c>
      <c r="O118" s="64">
        <f t="shared" si="172"/>
        <v>2.1254788626440323E-2</v>
      </c>
      <c r="P118" s="65"/>
      <c r="Q118" s="65"/>
      <c r="R118" s="65"/>
      <c r="S118" s="65"/>
      <c r="T118" s="65"/>
      <c r="U118" s="65"/>
      <c r="V118" s="66"/>
      <c r="W118" s="66"/>
      <c r="X118" s="66"/>
      <c r="Y118" s="66"/>
      <c r="Z118" s="66"/>
      <c r="AA118" s="66"/>
    </row>
    <row r="119" spans="1:27" ht="14.4">
      <c r="A119" s="95"/>
      <c r="B119" s="61" t="s">
        <v>337</v>
      </c>
      <c r="C119" s="62">
        <v>55.768440725591738</v>
      </c>
      <c r="D119" s="62">
        <v>78.45632838421092</v>
      </c>
      <c r="E119" s="62">
        <v>45.799997857523095</v>
      </c>
      <c r="F119" s="62">
        <v>1.4434909792907606</v>
      </c>
      <c r="G119" s="62">
        <v>67.997104142670707</v>
      </c>
      <c r="H119" s="62">
        <v>2.1588758283414911</v>
      </c>
      <c r="I119" s="63">
        <v>10</v>
      </c>
      <c r="J119" s="64">
        <f t="shared" si="167"/>
        <v>0.55768440725591728</v>
      </c>
      <c r="K119" s="64">
        <f t="shared" si="168"/>
        <v>0.78456328384210916</v>
      </c>
      <c r="L119" s="64">
        <f t="shared" si="169"/>
        <v>0.45799997857523095</v>
      </c>
      <c r="M119" s="64">
        <f t="shared" si="170"/>
        <v>1.4434909792907607E-2</v>
      </c>
      <c r="N119" s="64">
        <f t="shared" si="171"/>
        <v>0.67997104142670706</v>
      </c>
      <c r="O119" s="64">
        <f t="shared" si="172"/>
        <v>2.1588758283414913E-2</v>
      </c>
      <c r="P119" s="65"/>
      <c r="Q119" s="65"/>
      <c r="R119" s="65"/>
      <c r="S119" s="65"/>
      <c r="T119" s="65"/>
      <c r="U119" s="65"/>
      <c r="V119" s="66"/>
      <c r="W119" s="66"/>
      <c r="X119" s="66"/>
      <c r="Y119" s="66"/>
      <c r="Z119" s="66"/>
      <c r="AA119" s="66"/>
    </row>
    <row r="120" spans="1:27" ht="14.4">
      <c r="A120" s="95"/>
      <c r="B120" s="61" t="s">
        <v>338</v>
      </c>
      <c r="C120" s="62">
        <v>58.730402441607851</v>
      </c>
      <c r="D120" s="62">
        <v>84.006675324667384</v>
      </c>
      <c r="E120" s="62">
        <v>47.146438451826413</v>
      </c>
      <c r="F120" s="62">
        <v>1.3211272669215264</v>
      </c>
      <c r="G120" s="62">
        <v>65.068480138749621</v>
      </c>
      <c r="H120" s="62">
        <v>2.0808884504247716</v>
      </c>
      <c r="I120" s="63">
        <v>10</v>
      </c>
      <c r="J120" s="64">
        <f t="shared" si="167"/>
        <v>0.58730402441607854</v>
      </c>
      <c r="K120" s="64">
        <f t="shared" si="168"/>
        <v>0.8400667532466739</v>
      </c>
      <c r="L120" s="64">
        <f t="shared" si="169"/>
        <v>0.47146438451826411</v>
      </c>
      <c r="M120" s="64">
        <f t="shared" si="170"/>
        <v>1.3211272669215264E-2</v>
      </c>
      <c r="N120" s="64">
        <f t="shared" si="171"/>
        <v>0.65068480138749618</v>
      </c>
      <c r="O120" s="64">
        <f t="shared" si="172"/>
        <v>2.0808884504247716E-2</v>
      </c>
      <c r="P120" s="65"/>
      <c r="Q120" s="65"/>
      <c r="R120" s="65"/>
      <c r="S120" s="65"/>
      <c r="T120" s="65"/>
      <c r="U120" s="65"/>
      <c r="V120" s="66"/>
      <c r="W120" s="66"/>
      <c r="X120" s="66"/>
      <c r="Y120" s="66"/>
      <c r="Z120" s="66"/>
      <c r="AA120" s="66"/>
    </row>
    <row r="121" spans="1:27" ht="14.4">
      <c r="A121" s="95"/>
      <c r="B121" s="61" t="s">
        <v>339</v>
      </c>
      <c r="C121" s="62">
        <v>66.270540982539799</v>
      </c>
      <c r="D121" s="62">
        <v>81.698070930485983</v>
      </c>
      <c r="E121" s="62">
        <v>46.507614812162061</v>
      </c>
      <c r="F121" s="62">
        <v>1.4392886046610438</v>
      </c>
      <c r="G121" s="62">
        <v>64.784714341083387</v>
      </c>
      <c r="H121" s="62">
        <v>2.1059009063341514</v>
      </c>
      <c r="I121" s="63">
        <v>10</v>
      </c>
      <c r="J121" s="64">
        <f t="shared" si="167"/>
        <v>0.66270540982539794</v>
      </c>
      <c r="K121" s="64">
        <f t="shared" si="168"/>
        <v>0.81698070930485978</v>
      </c>
      <c r="L121" s="64">
        <f t="shared" si="169"/>
        <v>0.46507614812162057</v>
      </c>
      <c r="M121" s="64">
        <f t="shared" si="170"/>
        <v>1.4392886046610438E-2</v>
      </c>
      <c r="N121" s="64">
        <f t="shared" si="171"/>
        <v>0.64784714341083383</v>
      </c>
      <c r="O121" s="64">
        <f t="shared" si="172"/>
        <v>2.1059009063341513E-2</v>
      </c>
      <c r="P121" s="65"/>
      <c r="Q121" s="65"/>
      <c r="R121" s="65"/>
      <c r="S121" s="65"/>
      <c r="T121" s="65"/>
      <c r="U121" s="65"/>
      <c r="V121" s="66"/>
      <c r="W121" s="66"/>
      <c r="X121" s="66"/>
      <c r="Y121" s="66"/>
      <c r="Z121" s="66"/>
      <c r="AA121" s="66"/>
    </row>
    <row r="122" spans="1:27" ht="14.4">
      <c r="A122" s="95"/>
      <c r="B122" s="61" t="s">
        <v>340</v>
      </c>
      <c r="C122" s="62">
        <v>62.353285062311024</v>
      </c>
      <c r="D122" s="62">
        <v>86.236693165409548</v>
      </c>
      <c r="E122" s="62">
        <v>45.081959211732759</v>
      </c>
      <c r="F122" s="62">
        <v>1.3639957156759726</v>
      </c>
      <c r="G122" s="62">
        <v>64.516703832445813</v>
      </c>
      <c r="H122" s="62">
        <v>2.1724007938038499</v>
      </c>
      <c r="I122" s="63">
        <v>10</v>
      </c>
      <c r="J122" s="64">
        <f t="shared" si="167"/>
        <v>0.62353285062311026</v>
      </c>
      <c r="K122" s="64">
        <f t="shared" si="168"/>
        <v>0.86236693165409539</v>
      </c>
      <c r="L122" s="64">
        <f t="shared" si="169"/>
        <v>0.45081959211732758</v>
      </c>
      <c r="M122" s="64">
        <f t="shared" si="170"/>
        <v>1.3639957156759726E-2</v>
      </c>
      <c r="N122" s="64">
        <f t="shared" si="171"/>
        <v>0.64516703832445821</v>
      </c>
      <c r="O122" s="64">
        <f t="shared" si="172"/>
        <v>2.1724007938038498E-2</v>
      </c>
      <c r="P122" s="65"/>
      <c r="Q122" s="65"/>
      <c r="R122" s="65"/>
      <c r="S122" s="65"/>
      <c r="T122" s="65"/>
      <c r="U122" s="65"/>
      <c r="V122" s="66"/>
      <c r="W122" s="66"/>
      <c r="X122" s="66"/>
      <c r="Y122" s="66"/>
      <c r="Z122" s="66"/>
      <c r="AA122" s="66"/>
    </row>
    <row r="123" spans="1:27" ht="14.4">
      <c r="A123" s="95"/>
      <c r="B123" s="61" t="s">
        <v>341</v>
      </c>
      <c r="C123" s="62">
        <v>60.893448857597448</v>
      </c>
      <c r="D123" s="62">
        <v>86.750463614572581</v>
      </c>
      <c r="E123" s="62">
        <v>45.206643591763068</v>
      </c>
      <c r="F123" s="62">
        <v>1.3537045597558921</v>
      </c>
      <c r="G123" s="62">
        <v>65.374741258856815</v>
      </c>
      <c r="H123" s="62">
        <v>2.2256921649428869</v>
      </c>
      <c r="I123" s="63">
        <v>10</v>
      </c>
      <c r="J123" s="64">
        <f t="shared" si="167"/>
        <v>0.60893448857597443</v>
      </c>
      <c r="K123" s="64">
        <f t="shared" si="168"/>
        <v>0.86750463614572582</v>
      </c>
      <c r="L123" s="64">
        <f t="shared" si="169"/>
        <v>0.45206643591763068</v>
      </c>
      <c r="M123" s="64">
        <f t="shared" si="170"/>
        <v>1.353704559755892E-2</v>
      </c>
      <c r="N123" s="64">
        <f t="shared" si="171"/>
        <v>0.65374741258856817</v>
      </c>
      <c r="O123" s="64">
        <f t="shared" si="172"/>
        <v>2.2256921649428867E-2</v>
      </c>
      <c r="P123" s="65">
        <f t="shared" ref="P123" si="195">AVERAGE(J118:J123)</f>
        <v>0.60222269552143681</v>
      </c>
      <c r="Q123" s="65">
        <f t="shared" ref="Q123" si="196">AVERAGE(K118:K123)</f>
        <v>0.82201868658514243</v>
      </c>
      <c r="R123" s="65">
        <f t="shared" ref="R123" si="197">AVERAGE(L118:L123)</f>
        <v>0.45733926951223752</v>
      </c>
      <c r="S123" s="65">
        <f t="shared" ref="S123" si="198">AVERAGE(M118:M123)</f>
        <v>1.375537139007376E-2</v>
      </c>
      <c r="T123" s="65">
        <f t="shared" ref="T123:U123" si="199">AVERAGE(N118:N123)</f>
        <v>0.65653341261111342</v>
      </c>
      <c r="U123" s="65">
        <f t="shared" si="199"/>
        <v>2.1448728344151971E-2</v>
      </c>
      <c r="V123" s="66">
        <f t="shared" ref="V123" si="200">_xlfn.STDEV.S(J118:J123)</f>
        <v>3.7966628846857281E-2</v>
      </c>
      <c r="W123" s="66">
        <f t="shared" ref="W123" si="201">_xlfn.STDEV.S(K118:K123)</f>
        <v>4.2940815900066286E-2</v>
      </c>
      <c r="X123" s="66">
        <f t="shared" ref="X123" si="202">_xlfn.STDEV.S(L118:L123)</f>
        <v>9.4367439527211008E-3</v>
      </c>
      <c r="Y123" s="66">
        <f t="shared" ref="Y123" si="203">_xlfn.STDEV.S(M118:M123)</f>
        <v>5.3256672927612218E-4</v>
      </c>
      <c r="Z123" s="66">
        <f t="shared" ref="Z123" si="204">_xlfn.STDEV.S(N118:N123)</f>
        <v>1.2833509287688843E-2</v>
      </c>
      <c r="AA123" s="66">
        <f t="shared" ref="AA123" si="205">_xlfn.STDEV.S(O118:O123)</f>
        <v>5.1912571286724467E-4</v>
      </c>
    </row>
    <row r="124" spans="1:27" ht="14.4">
      <c r="A124" s="95"/>
      <c r="B124" s="61" t="s">
        <v>342</v>
      </c>
      <c r="C124" s="62" t="s">
        <v>38</v>
      </c>
      <c r="D124" s="62">
        <v>24.37616023211346</v>
      </c>
      <c r="E124" s="62">
        <v>8.9551277243098273</v>
      </c>
      <c r="F124" s="62">
        <v>0.98765974960106251</v>
      </c>
      <c r="G124" s="62">
        <v>5.8931458877345149</v>
      </c>
      <c r="H124" s="62">
        <v>1.5466997322637297</v>
      </c>
      <c r="I124" s="63">
        <v>3</v>
      </c>
      <c r="J124" s="64" t="e">
        <f t="shared" si="167"/>
        <v>#VALUE!</v>
      </c>
      <c r="K124" s="64">
        <f t="shared" si="168"/>
        <v>7.312848069634037E-2</v>
      </c>
      <c r="L124" s="64">
        <f t="shared" si="169"/>
        <v>2.6865383172929483E-2</v>
      </c>
      <c r="M124" s="64">
        <f t="shared" si="170"/>
        <v>2.9629792488031878E-3</v>
      </c>
      <c r="N124" s="64">
        <f t="shared" si="171"/>
        <v>1.7679437663203543E-2</v>
      </c>
      <c r="O124" s="64">
        <f t="shared" si="172"/>
        <v>4.6400991967911892E-3</v>
      </c>
      <c r="P124" s="65"/>
      <c r="Q124" s="65"/>
      <c r="R124" s="65"/>
      <c r="S124" s="65"/>
      <c r="T124" s="65"/>
      <c r="U124" s="65"/>
      <c r="V124" s="66"/>
      <c r="W124" s="66"/>
      <c r="X124" s="66"/>
      <c r="Y124" s="66"/>
      <c r="Z124" s="66"/>
      <c r="AA124" s="66"/>
    </row>
    <row r="125" spans="1:27" ht="14.4">
      <c r="A125" s="95"/>
      <c r="B125" s="61" t="s">
        <v>343</v>
      </c>
      <c r="C125" s="62" t="s">
        <v>38</v>
      </c>
      <c r="D125" s="62">
        <v>24.928817191654474</v>
      </c>
      <c r="E125" s="62">
        <v>9.2508700995786821</v>
      </c>
      <c r="F125" s="62">
        <v>0.95098332042934486</v>
      </c>
      <c r="G125" s="62">
        <v>5.9921202876762427</v>
      </c>
      <c r="H125" s="62">
        <v>1.6216597773370249</v>
      </c>
      <c r="I125" s="63">
        <v>3</v>
      </c>
      <c r="J125" s="64" t="e">
        <f t="shared" si="167"/>
        <v>#VALUE!</v>
      </c>
      <c r="K125" s="64">
        <f t="shared" si="168"/>
        <v>7.4786451574963428E-2</v>
      </c>
      <c r="L125" s="64">
        <f t="shared" si="169"/>
        <v>2.7752610298736043E-2</v>
      </c>
      <c r="M125" s="64">
        <f t="shared" si="170"/>
        <v>2.8529499612880349E-3</v>
      </c>
      <c r="N125" s="64">
        <f t="shared" si="171"/>
        <v>1.7976360863028729E-2</v>
      </c>
      <c r="O125" s="64">
        <f t="shared" si="172"/>
        <v>4.8649793320110742E-3</v>
      </c>
      <c r="P125" s="65"/>
      <c r="Q125" s="65"/>
      <c r="R125" s="65"/>
      <c r="S125" s="65"/>
      <c r="T125" s="65"/>
      <c r="U125" s="65"/>
      <c r="V125" s="66"/>
      <c r="W125" s="66"/>
      <c r="X125" s="66"/>
      <c r="Y125" s="66"/>
      <c r="Z125" s="66"/>
      <c r="AA125" s="66"/>
    </row>
    <row r="126" spans="1:27" ht="14.4">
      <c r="A126" s="95"/>
      <c r="B126" s="61" t="s">
        <v>344</v>
      </c>
      <c r="C126" s="62" t="s">
        <v>38</v>
      </c>
      <c r="D126" s="62">
        <v>23.663698029485577</v>
      </c>
      <c r="E126" s="62">
        <v>8.6353831928817648</v>
      </c>
      <c r="F126" s="62">
        <v>1.0380405894861935</v>
      </c>
      <c r="G126" s="62">
        <v>5.6739714316996732</v>
      </c>
      <c r="H126" s="62">
        <v>1.692862292952158</v>
      </c>
      <c r="I126" s="63">
        <v>3</v>
      </c>
      <c r="J126" s="64" t="e">
        <f t="shared" si="167"/>
        <v>#VALUE!</v>
      </c>
      <c r="K126" s="64">
        <f t="shared" si="168"/>
        <v>7.0991094088456733E-2</v>
      </c>
      <c r="L126" s="64">
        <f t="shared" si="169"/>
        <v>2.5906149578645295E-2</v>
      </c>
      <c r="M126" s="64">
        <f t="shared" si="170"/>
        <v>3.1141217684585803E-3</v>
      </c>
      <c r="N126" s="64">
        <f t="shared" si="171"/>
        <v>1.7021914295099021E-2</v>
      </c>
      <c r="O126" s="64">
        <f t="shared" si="172"/>
        <v>5.0785868788564732E-3</v>
      </c>
      <c r="P126" s="65"/>
      <c r="Q126" s="65"/>
      <c r="R126" s="65"/>
      <c r="S126" s="65"/>
      <c r="T126" s="65"/>
      <c r="U126" s="65"/>
      <c r="V126" s="66"/>
      <c r="W126" s="66"/>
      <c r="X126" s="66"/>
      <c r="Y126" s="66"/>
      <c r="Z126" s="66"/>
      <c r="AA126" s="66"/>
    </row>
    <row r="127" spans="1:27" ht="14.4">
      <c r="A127" s="95"/>
      <c r="B127" s="61" t="s">
        <v>345</v>
      </c>
      <c r="C127" s="62" t="s">
        <v>38</v>
      </c>
      <c r="D127" s="62">
        <v>23.273120726672367</v>
      </c>
      <c r="E127" s="62">
        <v>8.5056948109345534</v>
      </c>
      <c r="F127" s="62">
        <v>0.9427264129745242</v>
      </c>
      <c r="G127" s="62">
        <v>5.6369696547521917</v>
      </c>
      <c r="H127" s="62">
        <v>1.5378737300070096</v>
      </c>
      <c r="I127" s="63">
        <v>3</v>
      </c>
      <c r="J127" s="64" t="e">
        <f t="shared" si="167"/>
        <v>#VALUE!</v>
      </c>
      <c r="K127" s="64">
        <f t="shared" si="168"/>
        <v>6.9819362180017094E-2</v>
      </c>
      <c r="L127" s="64">
        <f t="shared" si="169"/>
        <v>2.551708443280366E-2</v>
      </c>
      <c r="M127" s="64">
        <f t="shared" si="170"/>
        <v>2.8281792389235724E-3</v>
      </c>
      <c r="N127" s="64">
        <f t="shared" si="171"/>
        <v>1.6910908964256573E-2</v>
      </c>
      <c r="O127" s="64">
        <f t="shared" si="172"/>
        <v>4.6136211900210285E-3</v>
      </c>
      <c r="P127" s="65"/>
      <c r="Q127" s="65"/>
      <c r="R127" s="65"/>
      <c r="S127" s="65"/>
      <c r="T127" s="65"/>
      <c r="U127" s="65"/>
      <c r="V127" s="66"/>
      <c r="W127" s="66"/>
      <c r="X127" s="66"/>
      <c r="Y127" s="66"/>
      <c r="Z127" s="66"/>
      <c r="AA127" s="66"/>
    </row>
    <row r="128" spans="1:27" ht="14.4">
      <c r="A128" s="95"/>
      <c r="B128" s="61" t="s">
        <v>346</v>
      </c>
      <c r="C128" s="62" t="s">
        <v>38</v>
      </c>
      <c r="D128" s="62">
        <v>23.731819699473085</v>
      </c>
      <c r="E128" s="62">
        <v>9.107240856061205</v>
      </c>
      <c r="F128" s="62">
        <v>0.99333851479043378</v>
      </c>
      <c r="G128" s="62">
        <v>4.8242022658277257</v>
      </c>
      <c r="H128" s="62">
        <v>1.4343701802260878</v>
      </c>
      <c r="I128" s="63">
        <v>3</v>
      </c>
      <c r="J128" s="64" t="e">
        <f t="shared" si="167"/>
        <v>#VALUE!</v>
      </c>
      <c r="K128" s="64">
        <f t="shared" si="168"/>
        <v>7.1195459098419261E-2</v>
      </c>
      <c r="L128" s="64">
        <f t="shared" si="169"/>
        <v>2.7321722568183618E-2</v>
      </c>
      <c r="M128" s="64">
        <f t="shared" si="170"/>
        <v>2.9800155443713014E-3</v>
      </c>
      <c r="N128" s="64">
        <f t="shared" si="171"/>
        <v>1.4472606797483177E-2</v>
      </c>
      <c r="O128" s="64">
        <f t="shared" si="172"/>
        <v>4.3031105406782632E-3</v>
      </c>
      <c r="P128" s="65"/>
      <c r="Q128" s="65"/>
      <c r="R128" s="65"/>
      <c r="S128" s="65"/>
      <c r="T128" s="65"/>
      <c r="U128" s="65"/>
      <c r="V128" s="66"/>
      <c r="W128" s="66"/>
      <c r="X128" s="66"/>
      <c r="Y128" s="66"/>
      <c r="Z128" s="66"/>
      <c r="AA128" s="66"/>
    </row>
    <row r="129" spans="1:27" ht="14.4">
      <c r="A129" s="95"/>
      <c r="B129" s="61" t="s">
        <v>347</v>
      </c>
      <c r="C129" s="62" t="s">
        <v>38</v>
      </c>
      <c r="D129" s="62">
        <v>23.388519534140279</v>
      </c>
      <c r="E129" s="62">
        <v>9.2305450055309155</v>
      </c>
      <c r="F129" s="62">
        <v>0.956996130629854</v>
      </c>
      <c r="G129" s="62">
        <v>4.92377974185528</v>
      </c>
      <c r="H129" s="62">
        <v>1.4389584819174039</v>
      </c>
      <c r="I129" s="63">
        <v>3</v>
      </c>
      <c r="J129" s="64" t="e">
        <f t="shared" si="167"/>
        <v>#VALUE!</v>
      </c>
      <c r="K129" s="64">
        <f t="shared" si="168"/>
        <v>7.0165558602420838E-2</v>
      </c>
      <c r="L129" s="64">
        <f t="shared" si="169"/>
        <v>2.7691635016592747E-2</v>
      </c>
      <c r="M129" s="64">
        <f t="shared" si="170"/>
        <v>2.8709883918895621E-3</v>
      </c>
      <c r="N129" s="64">
        <f t="shared" si="171"/>
        <v>1.477133922556584E-2</v>
      </c>
      <c r="O129" s="64">
        <f t="shared" si="172"/>
        <v>4.3168754457522116E-3</v>
      </c>
      <c r="P129" s="65" t="e">
        <f t="shared" ref="P129" si="206">AVERAGE(J124:J129)</f>
        <v>#VALUE!</v>
      </c>
      <c r="Q129" s="65">
        <f t="shared" ref="Q129" si="207">AVERAGE(K124:K129)</f>
        <v>7.1681067706769616E-2</v>
      </c>
      <c r="R129" s="65">
        <f t="shared" ref="R129" si="208">AVERAGE(L124:L129)</f>
        <v>2.6842430844648477E-2</v>
      </c>
      <c r="S129" s="65">
        <f t="shared" ref="S129" si="209">AVERAGE(M124:M129)</f>
        <v>2.934872358955707E-3</v>
      </c>
      <c r="T129" s="65">
        <f t="shared" ref="T129:U129" si="210">AVERAGE(N124:N129)</f>
        <v>1.6472094634772814E-2</v>
      </c>
      <c r="U129" s="65">
        <f t="shared" si="210"/>
        <v>4.6362120973517064E-3</v>
      </c>
      <c r="V129" s="66" t="e">
        <f t="shared" ref="V129" si="211">_xlfn.STDEV.S(J124:J129)</f>
        <v>#VALUE!</v>
      </c>
      <c r="W129" s="66">
        <f t="shared" ref="W129" si="212">_xlfn.STDEV.S(K124:K129)</f>
        <v>1.908560083381876E-3</v>
      </c>
      <c r="X129" s="66">
        <f t="shared" ref="X129" si="213">_xlfn.STDEV.S(L124:L129)</f>
        <v>9.3946659870076834E-4</v>
      </c>
      <c r="Y129" s="66">
        <f t="shared" ref="Y129" si="214">_xlfn.STDEV.S(M124:M129)</f>
        <v>1.0689632136178857E-4</v>
      </c>
      <c r="Z129" s="66">
        <f t="shared" ref="Z129" si="215">_xlfn.STDEV.S(N124:N129)</f>
        <v>1.4903606490933015E-3</v>
      </c>
      <c r="AA129" s="66">
        <f t="shared" ref="AA129" si="216">_xlfn.STDEV.S(O124:O129)</f>
        <v>3.0380516707725967E-4</v>
      </c>
    </row>
    <row r="130" spans="1:27" ht="14.4">
      <c r="A130" s="95"/>
      <c r="B130" s="61" t="s">
        <v>348</v>
      </c>
      <c r="C130" s="62" t="s">
        <v>38</v>
      </c>
      <c r="D130" s="62">
        <v>51.44648693877604</v>
      </c>
      <c r="E130" s="62">
        <v>25.702173883896304</v>
      </c>
      <c r="F130" s="62">
        <v>0.6217177225266135</v>
      </c>
      <c r="G130" s="62">
        <v>28.350729158297703</v>
      </c>
      <c r="H130" s="62">
        <v>0.88285936563497724</v>
      </c>
      <c r="I130" s="63">
        <v>10</v>
      </c>
      <c r="J130" s="64" t="e">
        <f t="shared" si="167"/>
        <v>#VALUE!</v>
      </c>
      <c r="K130" s="64">
        <f t="shared" si="168"/>
        <v>0.51446486938776037</v>
      </c>
      <c r="L130" s="64">
        <f t="shared" si="169"/>
        <v>0.25702173883896301</v>
      </c>
      <c r="M130" s="64">
        <f t="shared" si="170"/>
        <v>6.2171772252661347E-3</v>
      </c>
      <c r="N130" s="64">
        <f t="shared" si="171"/>
        <v>0.28350729158297699</v>
      </c>
      <c r="O130" s="64">
        <f t="shared" si="172"/>
        <v>8.8285936563497723E-3</v>
      </c>
      <c r="P130" s="65"/>
      <c r="Q130" s="65"/>
      <c r="R130" s="65"/>
      <c r="S130" s="65"/>
      <c r="T130" s="65"/>
      <c r="U130" s="65"/>
      <c r="V130" s="66"/>
      <c r="W130" s="66"/>
      <c r="X130" s="66"/>
      <c r="Y130" s="66"/>
      <c r="Z130" s="66"/>
      <c r="AA130" s="66"/>
    </row>
    <row r="131" spans="1:27" ht="14.4">
      <c r="A131" s="95"/>
      <c r="B131" s="61" t="s">
        <v>349</v>
      </c>
      <c r="C131" s="62" t="s">
        <v>38</v>
      </c>
      <c r="D131" s="62">
        <v>51.816867107721464</v>
      </c>
      <c r="E131" s="62">
        <v>26.163373396028149</v>
      </c>
      <c r="F131" s="62">
        <v>0.60863857555201517</v>
      </c>
      <c r="G131" s="62">
        <v>29.084323145431998</v>
      </c>
      <c r="H131" s="62">
        <v>0.85568396749478648</v>
      </c>
      <c r="I131" s="63">
        <v>10</v>
      </c>
      <c r="J131" s="64" t="e">
        <f t="shared" si="167"/>
        <v>#VALUE!</v>
      </c>
      <c r="K131" s="64">
        <f t="shared" si="168"/>
        <v>0.51816867107721465</v>
      </c>
      <c r="L131" s="64">
        <f t="shared" si="169"/>
        <v>0.26163373396028144</v>
      </c>
      <c r="M131" s="64">
        <f t="shared" si="170"/>
        <v>6.0863857555201514E-3</v>
      </c>
      <c r="N131" s="64">
        <f t="shared" si="171"/>
        <v>0.29084323145432001</v>
      </c>
      <c r="O131" s="64">
        <f t="shared" si="172"/>
        <v>8.5568396749478651E-3</v>
      </c>
      <c r="P131" s="65"/>
      <c r="Q131" s="65"/>
      <c r="R131" s="65"/>
      <c r="S131" s="65"/>
      <c r="T131" s="65"/>
      <c r="U131" s="65"/>
      <c r="V131" s="66"/>
      <c r="W131" s="66"/>
      <c r="X131" s="66"/>
      <c r="Y131" s="66"/>
      <c r="Z131" s="66"/>
      <c r="AA131" s="66"/>
    </row>
    <row r="132" spans="1:27" ht="14.4">
      <c r="A132" s="95"/>
      <c r="B132" s="61" t="s">
        <v>350</v>
      </c>
      <c r="C132" s="62" t="s">
        <v>38</v>
      </c>
      <c r="D132" s="62">
        <v>49.197781838533139</v>
      </c>
      <c r="E132" s="62">
        <v>25.17610353541324</v>
      </c>
      <c r="F132" s="62">
        <v>0.54846764726351083</v>
      </c>
      <c r="G132" s="62">
        <v>26.441844762671437</v>
      </c>
      <c r="H132" s="62">
        <v>0.69698360567311024</v>
      </c>
      <c r="I132" s="63">
        <v>10</v>
      </c>
      <c r="J132" s="64" t="e">
        <f t="shared" si="167"/>
        <v>#VALUE!</v>
      </c>
      <c r="K132" s="64">
        <f t="shared" si="168"/>
        <v>0.49197781838533139</v>
      </c>
      <c r="L132" s="64">
        <f t="shared" si="169"/>
        <v>0.25176103535413241</v>
      </c>
      <c r="M132" s="64">
        <f t="shared" si="170"/>
        <v>5.4846764726351081E-3</v>
      </c>
      <c r="N132" s="64">
        <f t="shared" si="171"/>
        <v>0.2644184476267144</v>
      </c>
      <c r="O132" s="64">
        <f t="shared" si="172"/>
        <v>6.9698360567311025E-3</v>
      </c>
      <c r="P132" s="65"/>
      <c r="Q132" s="65"/>
      <c r="R132" s="65"/>
      <c r="S132" s="65"/>
      <c r="T132" s="65"/>
      <c r="U132" s="65"/>
      <c r="V132" s="66"/>
      <c r="W132" s="66"/>
      <c r="X132" s="66"/>
      <c r="Y132" s="66"/>
      <c r="Z132" s="66"/>
      <c r="AA132" s="66"/>
    </row>
    <row r="133" spans="1:27" ht="14.4">
      <c r="A133" s="95"/>
      <c r="B133" s="61" t="s">
        <v>351</v>
      </c>
      <c r="C133" s="62" t="s">
        <v>38</v>
      </c>
      <c r="D133" s="62">
        <v>49.922101658345291</v>
      </c>
      <c r="E133" s="62">
        <v>25.868036030499095</v>
      </c>
      <c r="F133" s="62">
        <v>0.56481015703923054</v>
      </c>
      <c r="G133" s="62">
        <v>26.646291925885524</v>
      </c>
      <c r="H133" s="62">
        <v>0.69763526646149743</v>
      </c>
      <c r="I133" s="63">
        <v>10</v>
      </c>
      <c r="J133" s="64" t="e">
        <f t="shared" si="167"/>
        <v>#VALUE!</v>
      </c>
      <c r="K133" s="64">
        <f t="shared" si="168"/>
        <v>0.49922101658345291</v>
      </c>
      <c r="L133" s="64">
        <f t="shared" si="169"/>
        <v>0.25868036030499092</v>
      </c>
      <c r="M133" s="64">
        <f t="shared" si="170"/>
        <v>5.6481015703923054E-3</v>
      </c>
      <c r="N133" s="64">
        <f t="shared" si="171"/>
        <v>0.26646291925885529</v>
      </c>
      <c r="O133" s="64">
        <f t="shared" si="172"/>
        <v>6.9763526646149741E-3</v>
      </c>
      <c r="P133" s="65"/>
      <c r="Q133" s="65"/>
      <c r="R133" s="65"/>
      <c r="S133" s="65"/>
      <c r="T133" s="65"/>
      <c r="U133" s="65"/>
      <c r="V133" s="66"/>
      <c r="W133" s="66"/>
      <c r="X133" s="66"/>
      <c r="Y133" s="66"/>
      <c r="Z133" s="66"/>
      <c r="AA133" s="66"/>
    </row>
    <row r="134" spans="1:27" ht="14.4">
      <c r="A134" s="95"/>
      <c r="B134" s="61" t="s">
        <v>352</v>
      </c>
      <c r="C134" s="62" t="s">
        <v>38</v>
      </c>
      <c r="D134" s="62">
        <v>48.465897676724147</v>
      </c>
      <c r="E134" s="62">
        <v>25.968201334044451</v>
      </c>
      <c r="F134" s="62">
        <v>0.73657781481826412</v>
      </c>
      <c r="G134" s="62">
        <v>29.529471958875256</v>
      </c>
      <c r="H134" s="62">
        <v>1.0175473612132919</v>
      </c>
      <c r="I134" s="63">
        <v>10</v>
      </c>
      <c r="J134" s="64" t="e">
        <f t="shared" si="167"/>
        <v>#VALUE!</v>
      </c>
      <c r="K134" s="64">
        <f t="shared" si="168"/>
        <v>0.48465897676724146</v>
      </c>
      <c r="L134" s="64">
        <f t="shared" si="169"/>
        <v>0.25968201334044455</v>
      </c>
      <c r="M134" s="64">
        <f t="shared" si="170"/>
        <v>7.3657781481826414E-3</v>
      </c>
      <c r="N134" s="64">
        <f t="shared" si="171"/>
        <v>0.29529471958875259</v>
      </c>
      <c r="O134" s="64">
        <f t="shared" si="172"/>
        <v>1.0175473612132918E-2</v>
      </c>
      <c r="P134" s="65"/>
      <c r="Q134" s="65"/>
      <c r="R134" s="65"/>
      <c r="S134" s="65"/>
      <c r="T134" s="65"/>
      <c r="U134" s="65"/>
      <c r="V134" s="66"/>
      <c r="W134" s="66"/>
      <c r="X134" s="66"/>
      <c r="Y134" s="66"/>
      <c r="Z134" s="66"/>
      <c r="AA134" s="66"/>
    </row>
    <row r="135" spans="1:27" ht="14.4">
      <c r="A135" s="95"/>
      <c r="B135" s="61" t="s">
        <v>353</v>
      </c>
      <c r="C135" s="62" t="s">
        <v>38</v>
      </c>
      <c r="D135" s="62">
        <v>48.440563945757127</v>
      </c>
      <c r="E135" s="62">
        <v>25.081048815295205</v>
      </c>
      <c r="F135" s="62">
        <v>0.76645343017346912</v>
      </c>
      <c r="G135" s="62">
        <v>29.607041527886455</v>
      </c>
      <c r="H135" s="62">
        <v>0.96207616568270538</v>
      </c>
      <c r="I135" s="63">
        <v>10</v>
      </c>
      <c r="J135" s="64" t="e">
        <f t="shared" si="167"/>
        <v>#VALUE!</v>
      </c>
      <c r="K135" s="64">
        <f t="shared" si="168"/>
        <v>0.48440563945757126</v>
      </c>
      <c r="L135" s="64">
        <f t="shared" si="169"/>
        <v>0.25081048815295204</v>
      </c>
      <c r="M135" s="64">
        <f t="shared" si="170"/>
        <v>7.6645343017346908E-3</v>
      </c>
      <c r="N135" s="64">
        <f t="shared" si="171"/>
        <v>0.29607041527886457</v>
      </c>
      <c r="O135" s="64">
        <f t="shared" si="172"/>
        <v>9.6207616568270531E-3</v>
      </c>
      <c r="P135" s="65" t="e">
        <f t="shared" ref="P135" si="217">AVERAGE(J130:J135)</f>
        <v>#VALUE!</v>
      </c>
      <c r="Q135" s="65">
        <f t="shared" ref="Q135" si="218">AVERAGE(K130:K135)</f>
        <v>0.49881616527642864</v>
      </c>
      <c r="R135" s="65">
        <f t="shared" ref="R135" si="219">AVERAGE(L130:L135)</f>
        <v>0.25659822832529405</v>
      </c>
      <c r="S135" s="65">
        <f t="shared" ref="S135" si="220">AVERAGE(M130:M135)</f>
        <v>6.4111089122885065E-3</v>
      </c>
      <c r="T135" s="65">
        <f t="shared" ref="T135:U135" si="221">AVERAGE(N130:N135)</f>
        <v>0.28276617079841393</v>
      </c>
      <c r="U135" s="65">
        <f t="shared" si="221"/>
        <v>8.5213095536006145E-3</v>
      </c>
      <c r="V135" s="66" t="e">
        <f t="shared" ref="V135" si="222">_xlfn.STDEV.S(J130:J135)</f>
        <v>#VALUE!</v>
      </c>
      <c r="W135" s="66">
        <f t="shared" ref="W135" si="223">_xlfn.STDEV.S(K130:K135)</f>
        <v>1.4658905516974055E-2</v>
      </c>
      <c r="X135" s="66">
        <f t="shared" ref="X135" si="224">_xlfn.STDEV.S(L130:L135)</f>
        <v>4.3880987659467791E-3</v>
      </c>
      <c r="Y135" s="66">
        <f t="shared" ref="Y135" si="225">_xlfn.STDEV.S(M130:M135)</f>
        <v>9.0177385786832534E-4</v>
      </c>
      <c r="Z135" s="66">
        <f t="shared" ref="Z135" si="226">_xlfn.STDEV.S(N130:N135)</f>
        <v>1.4157616898273774E-2</v>
      </c>
      <c r="AA135" s="66">
        <f t="shared" ref="AA135" si="227">_xlfn.STDEV.S(O130:O135)</f>
        <v>1.3292630566947316E-3</v>
      </c>
    </row>
    <row r="136" spans="1:27" ht="14.4">
      <c r="A136" s="96" t="s">
        <v>21</v>
      </c>
      <c r="B136" s="61" t="s">
        <v>324</v>
      </c>
      <c r="C136" s="62" t="s">
        <v>38</v>
      </c>
      <c r="D136" s="64">
        <v>6.706805337989505</v>
      </c>
      <c r="E136" s="64">
        <v>1.5668407303391381</v>
      </c>
      <c r="F136" s="64">
        <v>0.9550147043528201</v>
      </c>
      <c r="G136" s="64">
        <v>3.6688656374171016</v>
      </c>
      <c r="H136" s="64">
        <v>1.4460403111933802</v>
      </c>
      <c r="I136" s="63">
        <v>3</v>
      </c>
      <c r="J136" s="64" t="e">
        <f t="shared" si="167"/>
        <v>#VALUE!</v>
      </c>
      <c r="K136" s="64">
        <f t="shared" si="168"/>
        <v>2.0120416013968516E-2</v>
      </c>
      <c r="L136" s="64">
        <f t="shared" si="169"/>
        <v>4.7005221910174149E-3</v>
      </c>
      <c r="M136" s="64">
        <f t="shared" si="170"/>
        <v>2.8650441130584603E-3</v>
      </c>
      <c r="N136" s="64">
        <f t="shared" si="171"/>
        <v>1.1006596912251304E-2</v>
      </c>
      <c r="O136" s="64">
        <f t="shared" si="172"/>
        <v>4.3381209335801403E-3</v>
      </c>
      <c r="P136" s="65"/>
      <c r="Q136" s="65"/>
      <c r="R136" s="65"/>
      <c r="S136" s="65"/>
      <c r="T136" s="65"/>
      <c r="U136" s="65"/>
      <c r="V136" s="66"/>
      <c r="W136" s="66"/>
      <c r="X136" s="66"/>
      <c r="Y136" s="66"/>
      <c r="Z136" s="66"/>
      <c r="AA136" s="66"/>
    </row>
    <row r="137" spans="1:27" ht="14.4">
      <c r="A137" s="95"/>
      <c r="B137" s="61" t="s">
        <v>325</v>
      </c>
      <c r="C137" s="62" t="s">
        <v>38</v>
      </c>
      <c r="D137" s="64">
        <v>7.6384719298802057</v>
      </c>
      <c r="E137" s="64">
        <v>2.0870722651315936</v>
      </c>
      <c r="F137" s="64">
        <v>1.0018920035426109</v>
      </c>
      <c r="G137" s="64">
        <v>4.1866773093940672</v>
      </c>
      <c r="H137" s="64">
        <v>1.6818403297488709</v>
      </c>
      <c r="I137" s="63">
        <v>3</v>
      </c>
      <c r="J137" s="64" t="e">
        <f t="shared" si="167"/>
        <v>#VALUE!</v>
      </c>
      <c r="K137" s="64">
        <f t="shared" si="168"/>
        <v>2.2915415789640618E-2</v>
      </c>
      <c r="L137" s="64">
        <f t="shared" si="169"/>
        <v>6.2612167953947804E-3</v>
      </c>
      <c r="M137" s="64">
        <f t="shared" si="170"/>
        <v>3.0056760106278325E-3</v>
      </c>
      <c r="N137" s="64">
        <f t="shared" si="171"/>
        <v>1.2560031928182202E-2</v>
      </c>
      <c r="O137" s="64">
        <f t="shared" si="172"/>
        <v>5.0455209892466121E-3</v>
      </c>
      <c r="P137" s="65"/>
      <c r="Q137" s="65"/>
      <c r="R137" s="65"/>
      <c r="S137" s="65"/>
      <c r="T137" s="65"/>
      <c r="U137" s="65"/>
      <c r="V137" s="66"/>
      <c r="W137" s="66"/>
      <c r="X137" s="66"/>
      <c r="Y137" s="66"/>
      <c r="Z137" s="66"/>
      <c r="AA137" s="66"/>
    </row>
    <row r="138" spans="1:27" ht="14.4">
      <c r="A138" s="95"/>
      <c r="B138" s="61" t="s">
        <v>326</v>
      </c>
      <c r="C138" s="62" t="s">
        <v>38</v>
      </c>
      <c r="D138" s="64">
        <v>7.5246549373026852</v>
      </c>
      <c r="E138" s="64">
        <v>2.3024898689698881</v>
      </c>
      <c r="F138" s="64">
        <v>1.0598643009239066</v>
      </c>
      <c r="G138" s="64">
        <v>1.2401453742980011</v>
      </c>
      <c r="H138" s="64">
        <v>1.6377483573793452</v>
      </c>
      <c r="I138" s="63">
        <v>3</v>
      </c>
      <c r="J138" s="64" t="e">
        <f t="shared" si="167"/>
        <v>#VALUE!</v>
      </c>
      <c r="K138" s="64">
        <f t="shared" si="168"/>
        <v>2.2573964811908057E-2</v>
      </c>
      <c r="L138" s="64">
        <f t="shared" si="169"/>
        <v>6.9074696069096643E-3</v>
      </c>
      <c r="M138" s="64">
        <f t="shared" si="170"/>
        <v>3.17959290277172E-3</v>
      </c>
      <c r="N138" s="64">
        <f t="shared" si="171"/>
        <v>3.7204361228940033E-3</v>
      </c>
      <c r="O138" s="64">
        <f t="shared" si="172"/>
        <v>4.9132450721380361E-3</v>
      </c>
      <c r="P138" s="65"/>
      <c r="Q138" s="65"/>
      <c r="R138" s="65"/>
      <c r="S138" s="65"/>
      <c r="T138" s="65"/>
      <c r="U138" s="65"/>
      <c r="V138" s="66"/>
      <c r="W138" s="66"/>
      <c r="X138" s="66"/>
      <c r="Y138" s="66"/>
      <c r="Z138" s="66"/>
      <c r="AA138" s="66"/>
    </row>
    <row r="139" spans="1:27" ht="14.4">
      <c r="A139" s="95"/>
      <c r="B139" s="61" t="s">
        <v>327</v>
      </c>
      <c r="C139" s="62" t="s">
        <v>38</v>
      </c>
      <c r="D139" s="64">
        <v>8.4750172356450371</v>
      </c>
      <c r="E139" s="64">
        <v>3.1209883744529212</v>
      </c>
      <c r="F139" s="64">
        <v>1.0582946837852036</v>
      </c>
      <c r="G139" s="64">
        <v>0.91387215432806856</v>
      </c>
      <c r="H139" s="64">
        <v>1.5583798796033801</v>
      </c>
      <c r="I139" s="63">
        <v>3</v>
      </c>
      <c r="J139" s="64" t="e">
        <f t="shared" si="167"/>
        <v>#VALUE!</v>
      </c>
      <c r="K139" s="64">
        <f t="shared" si="168"/>
        <v>2.5425051706935112E-2</v>
      </c>
      <c r="L139" s="64">
        <f t="shared" si="169"/>
        <v>9.3629651233587633E-3</v>
      </c>
      <c r="M139" s="64">
        <f t="shared" si="170"/>
        <v>3.1748840513556109E-3</v>
      </c>
      <c r="N139" s="64">
        <f t="shared" si="171"/>
        <v>2.7416164629842058E-3</v>
      </c>
      <c r="O139" s="64">
        <f t="shared" si="172"/>
        <v>4.6751396388101402E-3</v>
      </c>
      <c r="P139" s="65"/>
      <c r="Q139" s="65"/>
      <c r="R139" s="65"/>
      <c r="S139" s="65"/>
      <c r="T139" s="65"/>
      <c r="U139" s="65"/>
      <c r="V139" s="66"/>
      <c r="W139" s="66"/>
      <c r="X139" s="66"/>
      <c r="Y139" s="66"/>
      <c r="Z139" s="66"/>
      <c r="AA139" s="66"/>
    </row>
    <row r="140" spans="1:27" ht="14.4">
      <c r="A140" s="95"/>
      <c r="B140" s="61" t="s">
        <v>328</v>
      </c>
      <c r="C140" s="62" t="s">
        <v>38</v>
      </c>
      <c r="D140" s="64">
        <v>7.7465434533474626</v>
      </c>
      <c r="E140" s="64">
        <v>3.8944135765826937</v>
      </c>
      <c r="F140" s="64">
        <v>0.92114576250510716</v>
      </c>
      <c r="G140" s="64">
        <v>4.0229970728804982</v>
      </c>
      <c r="H140" s="64">
        <v>1.4067055439097909</v>
      </c>
      <c r="I140" s="63">
        <v>3</v>
      </c>
      <c r="J140" s="64" t="e">
        <f t="shared" si="167"/>
        <v>#VALUE!</v>
      </c>
      <c r="K140" s="64">
        <f t="shared" si="168"/>
        <v>2.3239630360042385E-2</v>
      </c>
      <c r="L140" s="64">
        <f t="shared" si="169"/>
        <v>1.1683240729748082E-2</v>
      </c>
      <c r="M140" s="64">
        <f t="shared" si="170"/>
        <v>2.7634372875153215E-3</v>
      </c>
      <c r="N140" s="64">
        <f t="shared" si="171"/>
        <v>1.2068991218641495E-2</v>
      </c>
      <c r="O140" s="64">
        <f t="shared" si="172"/>
        <v>4.2201166317293731E-3</v>
      </c>
      <c r="P140" s="65"/>
      <c r="Q140" s="65"/>
      <c r="R140" s="65"/>
      <c r="S140" s="65"/>
      <c r="T140" s="65"/>
      <c r="U140" s="65"/>
      <c r="V140" s="66"/>
      <c r="W140" s="66"/>
      <c r="X140" s="66"/>
      <c r="Y140" s="66"/>
      <c r="Z140" s="66"/>
      <c r="AA140" s="66"/>
    </row>
    <row r="141" spans="1:27" ht="14.4">
      <c r="A141" s="95"/>
      <c r="B141" s="61" t="s">
        <v>329</v>
      </c>
      <c r="C141" s="62" t="s">
        <v>38</v>
      </c>
      <c r="D141" s="64">
        <v>7.8977601976804346</v>
      </c>
      <c r="E141" s="64">
        <v>4.9743331303936333</v>
      </c>
      <c r="F141" s="64">
        <v>0.96547605763080235</v>
      </c>
      <c r="G141" s="64">
        <v>4.2981863213874707</v>
      </c>
      <c r="H141" s="64">
        <v>1.3659179993807242</v>
      </c>
      <c r="I141" s="63">
        <v>3</v>
      </c>
      <c r="J141" s="64" t="e">
        <f t="shared" si="167"/>
        <v>#VALUE!</v>
      </c>
      <c r="K141" s="64">
        <f t="shared" si="168"/>
        <v>2.3693280593041304E-2</v>
      </c>
      <c r="L141" s="64">
        <f t="shared" si="169"/>
        <v>1.4922999391180899E-2</v>
      </c>
      <c r="M141" s="64">
        <f t="shared" si="170"/>
        <v>2.8964281728924074E-3</v>
      </c>
      <c r="N141" s="64">
        <f t="shared" si="171"/>
        <v>1.2894558964162412E-2</v>
      </c>
      <c r="O141" s="64">
        <f t="shared" si="172"/>
        <v>4.0977539981421722E-3</v>
      </c>
      <c r="P141" s="65" t="e">
        <f t="shared" ref="P141" si="228">AVERAGE(J136:J141)</f>
        <v>#VALUE!</v>
      </c>
      <c r="Q141" s="65">
        <f t="shared" ref="Q141" si="229">AVERAGE(K136:K141)</f>
        <v>2.2994626545922662E-2</v>
      </c>
      <c r="R141" s="65">
        <f t="shared" ref="R141" si="230">AVERAGE(L136:L141)</f>
        <v>8.9730689729349347E-3</v>
      </c>
      <c r="S141" s="65">
        <f t="shared" ref="S141" si="231">AVERAGE(M136:M141)</f>
        <v>2.9808437563702255E-3</v>
      </c>
      <c r="T141" s="65">
        <f t="shared" ref="T141:U141" si="232">AVERAGE(N136:N141)</f>
        <v>9.1653719348526036E-3</v>
      </c>
      <c r="U141" s="65">
        <f t="shared" si="232"/>
        <v>4.5483162106077458E-3</v>
      </c>
      <c r="V141" s="66" t="e">
        <f t="shared" ref="V141" si="233">_xlfn.STDEV.S(J136:J141)</f>
        <v>#VALUE!</v>
      </c>
      <c r="W141" s="66">
        <f t="shared" ref="W141" si="234">_xlfn.STDEV.S(K136:K141)</f>
        <v>1.7262344933491477E-3</v>
      </c>
      <c r="X141" s="66">
        <f t="shared" ref="X141" si="235">_xlfn.STDEV.S(L136:L141)</f>
        <v>3.8150811503541698E-3</v>
      </c>
      <c r="Y141" s="66">
        <f t="shared" ref="Y141" si="236">_xlfn.STDEV.S(M136:M141)</f>
        <v>1.7062861480410802E-4</v>
      </c>
      <c r="Z141" s="66">
        <f t="shared" ref="Z141" si="237">_xlfn.STDEV.S(N136:N141)</f>
        <v>4.6510993773769453E-3</v>
      </c>
      <c r="AA141" s="66">
        <f t="shared" ref="AA141" si="238">_xlfn.STDEV.S(O136:O141)</f>
        <v>3.8765272427332469E-4</v>
      </c>
    </row>
    <row r="142" spans="1:27" ht="14.4">
      <c r="A142" s="95"/>
      <c r="B142" s="61" t="s">
        <v>330</v>
      </c>
      <c r="C142" s="62" t="s">
        <v>38</v>
      </c>
      <c r="D142" s="64">
        <v>19.10347632030496</v>
      </c>
      <c r="E142" s="64">
        <v>9.2631316876907679</v>
      </c>
      <c r="F142" s="64">
        <v>1.0130118505542396</v>
      </c>
      <c r="G142" s="64">
        <v>4.4491114296227217</v>
      </c>
      <c r="H142" s="64">
        <v>1.2984095998228398</v>
      </c>
      <c r="I142" s="63">
        <v>3</v>
      </c>
      <c r="J142" s="64" t="e">
        <f t="shared" si="167"/>
        <v>#VALUE!</v>
      </c>
      <c r="K142" s="64">
        <f t="shared" si="168"/>
        <v>5.7310428960914879E-2</v>
      </c>
      <c r="L142" s="64">
        <f t="shared" si="169"/>
        <v>2.7789395063072306E-2</v>
      </c>
      <c r="M142" s="64">
        <f t="shared" si="170"/>
        <v>3.0390355516627188E-3</v>
      </c>
      <c r="N142" s="64">
        <f t="shared" si="171"/>
        <v>1.3347334288868164E-2</v>
      </c>
      <c r="O142" s="64">
        <f t="shared" si="172"/>
        <v>3.8952287994685193E-3</v>
      </c>
      <c r="P142" s="65"/>
      <c r="Q142" s="65"/>
      <c r="R142" s="65"/>
      <c r="S142" s="65"/>
      <c r="T142" s="65"/>
      <c r="U142" s="65"/>
      <c r="V142" s="66"/>
      <c r="W142" s="66"/>
      <c r="X142" s="66"/>
      <c r="Y142" s="66"/>
      <c r="Z142" s="66"/>
      <c r="AA142" s="66"/>
    </row>
    <row r="143" spans="1:27" ht="14.4">
      <c r="A143" s="95"/>
      <c r="B143" s="61" t="s">
        <v>331</v>
      </c>
      <c r="C143" s="62" t="s">
        <v>38</v>
      </c>
      <c r="D143" s="64">
        <v>20.918402467533316</v>
      </c>
      <c r="E143" s="64">
        <v>11.151652223069748</v>
      </c>
      <c r="F143" s="64">
        <v>1.0740612601625859</v>
      </c>
      <c r="G143" s="64">
        <v>4.7242922170164121</v>
      </c>
      <c r="H143" s="64">
        <v>1.4413672720435815</v>
      </c>
      <c r="I143" s="63">
        <v>3</v>
      </c>
      <c r="J143" s="64" t="e">
        <f t="shared" si="167"/>
        <v>#VALUE!</v>
      </c>
      <c r="K143" s="64">
        <f t="shared" si="168"/>
        <v>6.2755207402599947E-2</v>
      </c>
      <c r="L143" s="64">
        <f t="shared" si="169"/>
        <v>3.3454956669209245E-2</v>
      </c>
      <c r="M143" s="64">
        <f t="shared" si="170"/>
        <v>3.2221837804877573E-3</v>
      </c>
      <c r="N143" s="64">
        <f t="shared" si="171"/>
        <v>1.4172876651049236E-2</v>
      </c>
      <c r="O143" s="64">
        <f t="shared" si="172"/>
        <v>4.324101816130744E-3</v>
      </c>
      <c r="P143" s="65"/>
      <c r="Q143" s="65"/>
      <c r="R143" s="65"/>
      <c r="S143" s="65"/>
      <c r="T143" s="65"/>
      <c r="U143" s="65"/>
      <c r="V143" s="66"/>
      <c r="W143" s="66"/>
      <c r="X143" s="66"/>
      <c r="Y143" s="66"/>
      <c r="Z143" s="66"/>
      <c r="AA143" s="66"/>
    </row>
    <row r="144" spans="1:27" ht="14.4">
      <c r="A144" s="95"/>
      <c r="B144" s="61" t="s">
        <v>332</v>
      </c>
      <c r="C144" s="62" t="s">
        <v>38</v>
      </c>
      <c r="D144" s="64">
        <v>20.875198874702765</v>
      </c>
      <c r="E144" s="64">
        <v>10.51804624766849</v>
      </c>
      <c r="F144" s="64">
        <v>1.0615995768635209</v>
      </c>
      <c r="G144" s="64">
        <v>4.4262875765343086</v>
      </c>
      <c r="H144" s="64">
        <v>1.5140134530942853</v>
      </c>
      <c r="I144" s="63">
        <v>3</v>
      </c>
      <c r="J144" s="64" t="e">
        <f t="shared" si="167"/>
        <v>#VALUE!</v>
      </c>
      <c r="K144" s="64">
        <f t="shared" si="168"/>
        <v>6.2625596624108298E-2</v>
      </c>
      <c r="L144" s="64">
        <f t="shared" si="169"/>
        <v>3.1554138743005472E-2</v>
      </c>
      <c r="M144" s="64">
        <f t="shared" si="170"/>
        <v>3.1847987305905628E-3</v>
      </c>
      <c r="N144" s="64">
        <f t="shared" si="171"/>
        <v>1.3278862729602926E-2</v>
      </c>
      <c r="O144" s="64">
        <f t="shared" si="172"/>
        <v>4.5420403592828559E-3</v>
      </c>
      <c r="P144" s="65"/>
      <c r="Q144" s="65"/>
      <c r="R144" s="65"/>
      <c r="S144" s="65"/>
      <c r="T144" s="65"/>
      <c r="U144" s="65"/>
      <c r="V144" s="66"/>
      <c r="W144" s="66"/>
      <c r="X144" s="66"/>
      <c r="Y144" s="66"/>
      <c r="Z144" s="66"/>
      <c r="AA144" s="66"/>
    </row>
    <row r="145" spans="1:27" ht="14.4">
      <c r="A145" s="95"/>
      <c r="B145" s="61" t="s">
        <v>333</v>
      </c>
      <c r="C145" s="62" t="s">
        <v>38</v>
      </c>
      <c r="D145" s="64">
        <v>20.597515099127158</v>
      </c>
      <c r="E145" s="64">
        <v>10.19921853285337</v>
      </c>
      <c r="F145" s="64">
        <v>1.1814537193277723</v>
      </c>
      <c r="G145" s="64">
        <v>4.4453631564371179</v>
      </c>
      <c r="H145" s="64">
        <v>1.5129083177589306</v>
      </c>
      <c r="I145" s="63">
        <v>3</v>
      </c>
      <c r="J145" s="64" t="e">
        <f t="shared" si="167"/>
        <v>#VALUE!</v>
      </c>
      <c r="K145" s="64">
        <f t="shared" si="168"/>
        <v>6.1792545297381471E-2</v>
      </c>
      <c r="L145" s="64">
        <f t="shared" si="169"/>
        <v>3.0597655598560109E-2</v>
      </c>
      <c r="M145" s="64">
        <f t="shared" si="170"/>
        <v>3.5443611579833172E-3</v>
      </c>
      <c r="N145" s="64">
        <f t="shared" si="171"/>
        <v>1.3336089469311354E-2</v>
      </c>
      <c r="O145" s="64">
        <f t="shared" si="172"/>
        <v>4.5387249532767918E-3</v>
      </c>
      <c r="P145" s="65"/>
      <c r="Q145" s="65"/>
      <c r="R145" s="65"/>
      <c r="S145" s="65"/>
      <c r="T145" s="65"/>
      <c r="U145" s="65"/>
      <c r="V145" s="66"/>
      <c r="W145" s="66"/>
      <c r="X145" s="66"/>
      <c r="Y145" s="66"/>
      <c r="Z145" s="66"/>
      <c r="AA145" s="66"/>
    </row>
    <row r="146" spans="1:27" ht="14.4">
      <c r="A146" s="95"/>
      <c r="B146" s="61" t="s">
        <v>334</v>
      </c>
      <c r="C146" s="62" t="s">
        <v>38</v>
      </c>
      <c r="D146" s="64">
        <v>20.35529646161531</v>
      </c>
      <c r="E146" s="64">
        <v>10.220550112173797</v>
      </c>
      <c r="F146" s="64">
        <v>1.0353095251578193</v>
      </c>
      <c r="G146" s="64">
        <v>4.6098260459296281</v>
      </c>
      <c r="H146" s="64">
        <v>1.5943077561677417</v>
      </c>
      <c r="I146" s="63">
        <v>3</v>
      </c>
      <c r="J146" s="64" t="e">
        <f t="shared" si="167"/>
        <v>#VALUE!</v>
      </c>
      <c r="K146" s="64">
        <f t="shared" si="168"/>
        <v>6.1065889384845931E-2</v>
      </c>
      <c r="L146" s="64">
        <f t="shared" si="169"/>
        <v>3.0661650336521389E-2</v>
      </c>
      <c r="M146" s="64">
        <f t="shared" si="170"/>
        <v>3.1059285754734579E-3</v>
      </c>
      <c r="N146" s="64">
        <f t="shared" si="171"/>
        <v>1.3829478137788884E-2</v>
      </c>
      <c r="O146" s="64">
        <f t="shared" si="172"/>
        <v>4.7829232685032254E-3</v>
      </c>
      <c r="P146" s="65"/>
      <c r="Q146" s="65"/>
      <c r="R146" s="65"/>
      <c r="S146" s="65"/>
      <c r="T146" s="65"/>
      <c r="U146" s="65"/>
      <c r="V146" s="66"/>
      <c r="W146" s="66"/>
      <c r="X146" s="66"/>
      <c r="Y146" s="66"/>
      <c r="Z146" s="66"/>
      <c r="AA146" s="66"/>
    </row>
    <row r="147" spans="1:27" ht="14.4">
      <c r="A147" s="95"/>
      <c r="B147" s="61" t="s">
        <v>335</v>
      </c>
      <c r="C147" s="62" t="s">
        <v>38</v>
      </c>
      <c r="D147" s="64">
        <v>19.554674930780802</v>
      </c>
      <c r="E147" s="64">
        <v>9.5964870764974144</v>
      </c>
      <c r="F147" s="64">
        <v>1.0950378058288424</v>
      </c>
      <c r="G147" s="64">
        <v>4.5847980728302664</v>
      </c>
      <c r="H147" s="64">
        <v>1.4049526968050399</v>
      </c>
      <c r="I147" s="63">
        <v>3</v>
      </c>
      <c r="J147" s="64" t="e">
        <f t="shared" si="167"/>
        <v>#VALUE!</v>
      </c>
      <c r="K147" s="64">
        <f t="shared" si="168"/>
        <v>5.8664024792342402E-2</v>
      </c>
      <c r="L147" s="64">
        <f t="shared" si="169"/>
        <v>2.8789461229492243E-2</v>
      </c>
      <c r="M147" s="64">
        <f t="shared" si="170"/>
        <v>3.2851134174865272E-3</v>
      </c>
      <c r="N147" s="64">
        <f t="shared" si="171"/>
        <v>1.3754394218490798E-2</v>
      </c>
      <c r="O147" s="64">
        <f t="shared" si="172"/>
        <v>4.2148580904151191E-3</v>
      </c>
      <c r="P147" s="65" t="e">
        <f t="shared" ref="P147" si="239">AVERAGE(J142:J147)</f>
        <v>#VALUE!</v>
      </c>
      <c r="Q147" s="65">
        <f t="shared" ref="Q147" si="240">AVERAGE(K142:K147)</f>
        <v>6.0702282077032155E-2</v>
      </c>
      <c r="R147" s="65">
        <f t="shared" ref="R147" si="241">AVERAGE(L142:L147)</f>
        <v>3.0474542939976795E-2</v>
      </c>
      <c r="S147" s="65">
        <f t="shared" ref="S147" si="242">AVERAGE(M142:M147)</f>
        <v>3.2302368689473902E-3</v>
      </c>
      <c r="T147" s="65">
        <f t="shared" ref="T147:U147" si="243">AVERAGE(N142:N147)</f>
        <v>1.3619839249185228E-2</v>
      </c>
      <c r="U147" s="65">
        <f t="shared" si="243"/>
        <v>4.3829795478462089E-3</v>
      </c>
      <c r="V147" s="66" t="e">
        <f t="shared" ref="V147" si="244">_xlfn.STDEV.S(J142:J147)</f>
        <v>#VALUE!</v>
      </c>
      <c r="W147" s="66">
        <f t="shared" ref="W147" si="245">_xlfn.STDEV.S(K142:K147)</f>
        <v>2.2313083929927612E-3</v>
      </c>
      <c r="X147" s="66">
        <f t="shared" ref="X147" si="246">_xlfn.STDEV.S(L142:L147)</f>
        <v>2.0073902705609482E-3</v>
      </c>
      <c r="Y147" s="66">
        <f t="shared" ref="Y147" si="247">_xlfn.STDEV.S(M142:M147)</f>
        <v>1.7653638534351074E-4</v>
      </c>
      <c r="Z147" s="66">
        <f t="shared" ref="Z147" si="248">_xlfn.STDEV.S(N142:N147)</f>
        <v>3.5747496391289502E-4</v>
      </c>
      <c r="AA147" s="66">
        <f t="shared" ref="AA147" si="249">_xlfn.STDEV.S(O142:O147)</f>
        <v>3.095623223276073E-4</v>
      </c>
    </row>
    <row r="148" spans="1:27" ht="14.4">
      <c r="A148" s="95"/>
      <c r="B148" s="61" t="s">
        <v>336</v>
      </c>
      <c r="C148" s="62" t="s">
        <v>38</v>
      </c>
      <c r="D148" s="64">
        <v>82.006456521312614</v>
      </c>
      <c r="E148" s="64">
        <v>47.375736694323074</v>
      </c>
      <c r="F148" s="64">
        <v>1.5736840622615618</v>
      </c>
      <c r="G148" s="64">
        <v>67.307648521649085</v>
      </c>
      <c r="H148" s="64">
        <v>2.4927095960343335</v>
      </c>
      <c r="I148" s="63">
        <v>10</v>
      </c>
      <c r="J148" s="64" t="e">
        <f t="shared" si="167"/>
        <v>#VALUE!</v>
      </c>
      <c r="K148" s="64">
        <f t="shared" si="168"/>
        <v>0.8200645652131261</v>
      </c>
      <c r="L148" s="64">
        <f t="shared" si="169"/>
        <v>0.47375736694323073</v>
      </c>
      <c r="M148" s="64">
        <f t="shared" si="170"/>
        <v>1.5736840622615617E-2</v>
      </c>
      <c r="N148" s="64">
        <f t="shared" si="171"/>
        <v>0.67307648521649077</v>
      </c>
      <c r="O148" s="64">
        <f t="shared" si="172"/>
        <v>2.4927095960343336E-2</v>
      </c>
      <c r="P148" s="65"/>
      <c r="Q148" s="65"/>
      <c r="R148" s="65"/>
      <c r="S148" s="65"/>
      <c r="T148" s="65"/>
      <c r="U148" s="65"/>
      <c r="V148" s="66"/>
      <c r="W148" s="66"/>
      <c r="X148" s="66"/>
      <c r="Y148" s="66"/>
      <c r="Z148" s="66"/>
      <c r="AA148" s="66"/>
    </row>
    <row r="149" spans="1:27" ht="14.4">
      <c r="A149" s="95"/>
      <c r="B149" s="61" t="s">
        <v>337</v>
      </c>
      <c r="C149" s="62" t="s">
        <v>38</v>
      </c>
      <c r="D149" s="64">
        <v>81.84986121736263</v>
      </c>
      <c r="E149" s="64">
        <v>46.924438381646766</v>
      </c>
      <c r="F149" s="64">
        <v>1.4321948803974101</v>
      </c>
      <c r="G149" s="64">
        <v>67.43786634004276</v>
      </c>
      <c r="H149" s="64">
        <v>2.401100463633421</v>
      </c>
      <c r="I149" s="63">
        <v>10</v>
      </c>
      <c r="J149" s="64" t="e">
        <f t="shared" si="167"/>
        <v>#VALUE!</v>
      </c>
      <c r="K149" s="64">
        <f t="shared" si="168"/>
        <v>0.81849861217362629</v>
      </c>
      <c r="L149" s="64">
        <f t="shared" si="169"/>
        <v>0.46924438381646771</v>
      </c>
      <c r="M149" s="64">
        <f t="shared" si="170"/>
        <v>1.43219488039741E-2</v>
      </c>
      <c r="N149" s="64">
        <f t="shared" si="171"/>
        <v>0.67437866340042762</v>
      </c>
      <c r="O149" s="64">
        <f t="shared" si="172"/>
        <v>2.401100463633421E-2</v>
      </c>
      <c r="P149" s="65"/>
      <c r="Q149" s="65"/>
      <c r="R149" s="65"/>
      <c r="S149" s="65"/>
      <c r="T149" s="65"/>
      <c r="U149" s="65"/>
      <c r="V149" s="66"/>
      <c r="W149" s="66"/>
      <c r="X149" s="66"/>
      <c r="Y149" s="66"/>
      <c r="Z149" s="66"/>
      <c r="AA149" s="66"/>
    </row>
    <row r="150" spans="1:27" ht="14.4">
      <c r="A150" s="95"/>
      <c r="B150" s="61" t="s">
        <v>338</v>
      </c>
      <c r="C150" s="62" t="s">
        <v>38</v>
      </c>
      <c r="D150" s="64">
        <v>87.776758733182163</v>
      </c>
      <c r="E150" s="64">
        <v>47.033598923184812</v>
      </c>
      <c r="F150" s="64">
        <v>1.3541944339851169</v>
      </c>
      <c r="G150" s="64">
        <v>64.215560370320091</v>
      </c>
      <c r="H150" s="64">
        <v>2.216879526375001</v>
      </c>
      <c r="I150" s="63">
        <v>10</v>
      </c>
      <c r="J150" s="64" t="e">
        <f t="shared" si="167"/>
        <v>#VALUE!</v>
      </c>
      <c r="K150" s="64">
        <f t="shared" si="168"/>
        <v>0.8777675873318217</v>
      </c>
      <c r="L150" s="64">
        <f t="shared" si="169"/>
        <v>0.47033598923184811</v>
      </c>
      <c r="M150" s="64">
        <f t="shared" si="170"/>
        <v>1.3541944339851168E-2</v>
      </c>
      <c r="N150" s="64">
        <f t="shared" si="171"/>
        <v>0.64215560370320091</v>
      </c>
      <c r="O150" s="64">
        <f t="shared" si="172"/>
        <v>2.2168795263750009E-2</v>
      </c>
      <c r="P150" s="65"/>
      <c r="Q150" s="65"/>
      <c r="R150" s="65"/>
      <c r="S150" s="65"/>
      <c r="T150" s="65"/>
      <c r="U150" s="65"/>
      <c r="V150" s="66"/>
      <c r="W150" s="66"/>
      <c r="X150" s="66"/>
      <c r="Y150" s="66"/>
      <c r="Z150" s="66"/>
      <c r="AA150" s="66"/>
    </row>
    <row r="151" spans="1:27" ht="14.4">
      <c r="A151" s="95"/>
      <c r="B151" s="61" t="s">
        <v>339</v>
      </c>
      <c r="C151" s="62" t="s">
        <v>38</v>
      </c>
      <c r="D151" s="64">
        <v>87.154295810835862</v>
      </c>
      <c r="E151" s="64">
        <v>55.267296894921088</v>
      </c>
      <c r="F151" s="64">
        <v>1.6125288354595222</v>
      </c>
      <c r="G151" s="64">
        <v>65.159998556791024</v>
      </c>
      <c r="H151" s="64">
        <v>2.2272660740973356</v>
      </c>
      <c r="I151" s="63">
        <v>10</v>
      </c>
      <c r="J151" s="64" t="e">
        <f t="shared" si="167"/>
        <v>#VALUE!</v>
      </c>
      <c r="K151" s="64">
        <f t="shared" si="168"/>
        <v>0.87154295810835858</v>
      </c>
      <c r="L151" s="64">
        <f t="shared" si="169"/>
        <v>0.55267296894921081</v>
      </c>
      <c r="M151" s="64">
        <f t="shared" si="170"/>
        <v>1.6125288354595219E-2</v>
      </c>
      <c r="N151" s="64">
        <f t="shared" si="171"/>
        <v>0.65159998556791021</v>
      </c>
      <c r="O151" s="64">
        <f t="shared" si="172"/>
        <v>2.2272660740973359E-2</v>
      </c>
      <c r="P151" s="65"/>
      <c r="Q151" s="65"/>
      <c r="R151" s="65"/>
      <c r="S151" s="65"/>
      <c r="T151" s="65"/>
      <c r="U151" s="65"/>
      <c r="V151" s="66"/>
      <c r="W151" s="66"/>
      <c r="X151" s="66"/>
      <c r="Y151" s="66"/>
      <c r="Z151" s="66"/>
      <c r="AA151" s="66"/>
    </row>
    <row r="152" spans="1:27" ht="14.4">
      <c r="A152" s="95"/>
      <c r="B152" s="61" t="s">
        <v>340</v>
      </c>
      <c r="C152" s="62" t="s">
        <v>38</v>
      </c>
      <c r="D152" s="64">
        <v>88.281994649375363</v>
      </c>
      <c r="E152" s="64">
        <v>52.459585576138934</v>
      </c>
      <c r="F152" s="64">
        <v>1.6932945141130884</v>
      </c>
      <c r="G152" s="64">
        <v>63.617384304947343</v>
      </c>
      <c r="H152" s="64">
        <v>2.4579404427205311</v>
      </c>
      <c r="I152" s="63">
        <v>10</v>
      </c>
      <c r="J152" s="64" t="e">
        <f t="shared" si="167"/>
        <v>#VALUE!</v>
      </c>
      <c r="K152" s="64">
        <f t="shared" si="168"/>
        <v>0.88281994649375362</v>
      </c>
      <c r="L152" s="64">
        <f t="shared" si="169"/>
        <v>0.52459585576138934</v>
      </c>
      <c r="M152" s="64">
        <f t="shared" si="170"/>
        <v>1.6932945141130883E-2</v>
      </c>
      <c r="N152" s="64">
        <f t="shared" si="171"/>
        <v>0.63617384304947344</v>
      </c>
      <c r="O152" s="64">
        <f t="shared" si="172"/>
        <v>2.4579404427205312E-2</v>
      </c>
      <c r="P152" s="65"/>
      <c r="Q152" s="65"/>
      <c r="R152" s="65"/>
      <c r="S152" s="65"/>
      <c r="T152" s="65"/>
      <c r="U152" s="65"/>
      <c r="V152" s="66"/>
      <c r="W152" s="66"/>
      <c r="X152" s="66"/>
      <c r="Y152" s="66"/>
      <c r="Z152" s="66"/>
      <c r="AA152" s="66"/>
    </row>
    <row r="153" spans="1:27" ht="14.4">
      <c r="A153" s="95"/>
      <c r="B153" s="61" t="s">
        <v>341</v>
      </c>
      <c r="C153" s="62" t="s">
        <v>38</v>
      </c>
      <c r="D153" s="64">
        <v>89.679230177465485</v>
      </c>
      <c r="E153" s="64">
        <v>53.020606793817443</v>
      </c>
      <c r="F153" s="64">
        <v>1.5544181575857952</v>
      </c>
      <c r="G153" s="64">
        <v>63.179196666241864</v>
      </c>
      <c r="H153" s="64">
        <v>2.3691189845377765</v>
      </c>
      <c r="I153" s="63">
        <v>10</v>
      </c>
      <c r="J153" s="64" t="e">
        <f t="shared" si="167"/>
        <v>#VALUE!</v>
      </c>
      <c r="K153" s="64">
        <f t="shared" si="168"/>
        <v>0.89679230177465474</v>
      </c>
      <c r="L153" s="64">
        <f t="shared" si="169"/>
        <v>0.53020606793817449</v>
      </c>
      <c r="M153" s="64">
        <f t="shared" si="170"/>
        <v>1.5544181575857952E-2</v>
      </c>
      <c r="N153" s="64">
        <f t="shared" si="171"/>
        <v>0.63179196666241866</v>
      </c>
      <c r="O153" s="64">
        <f t="shared" si="172"/>
        <v>2.3691189845377762E-2</v>
      </c>
      <c r="P153" s="65" t="e">
        <f t="shared" ref="P153" si="250">AVERAGE(J148:J153)</f>
        <v>#VALUE!</v>
      </c>
      <c r="Q153" s="65">
        <f t="shared" ref="Q153" si="251">AVERAGE(K148:K153)</f>
        <v>0.86124766184922352</v>
      </c>
      <c r="R153" s="65">
        <f t="shared" ref="R153" si="252">AVERAGE(L148:L153)</f>
        <v>0.50346877210672025</v>
      </c>
      <c r="S153" s="65">
        <f t="shared" ref="S153" si="253">AVERAGE(M148:M153)</f>
        <v>1.5367191473004154E-2</v>
      </c>
      <c r="T153" s="65">
        <f t="shared" ref="T153:U153" si="254">AVERAGE(N148:N153)</f>
        <v>0.65152942459998697</v>
      </c>
      <c r="U153" s="65">
        <f t="shared" si="254"/>
        <v>2.3608358478997327E-2</v>
      </c>
      <c r="V153" s="66" t="e">
        <f t="shared" ref="V153" si="255">_xlfn.STDEV.S(J148:J153)</f>
        <v>#VALUE!</v>
      </c>
      <c r="W153" s="66">
        <f t="shared" ref="W153" si="256">_xlfn.STDEV.S(K148:K153)</f>
        <v>3.355954305985695E-2</v>
      </c>
      <c r="X153" s="66">
        <f t="shared" ref="X153" si="257">_xlfn.STDEV.S(L148:L153)</f>
        <v>3.6699175169774785E-2</v>
      </c>
      <c r="Y153" s="66">
        <f t="shared" ref="Y153" si="258">_xlfn.STDEV.S(M148:M153)</f>
        <v>1.2343679156306148E-3</v>
      </c>
      <c r="Z153" s="66">
        <f t="shared" ref="Z153" si="259">_xlfn.STDEV.S(N148:N153)</f>
        <v>1.8436909516607272E-2</v>
      </c>
      <c r="AA153" s="66">
        <f t="shared" ref="AA153" si="260">_xlfn.STDEV.S(O148:O153)</f>
        <v>1.1582240231982849E-3</v>
      </c>
    </row>
    <row r="154" spans="1:27" ht="14.4">
      <c r="A154" s="95"/>
      <c r="B154" s="61" t="s">
        <v>342</v>
      </c>
      <c r="C154" s="62" t="s">
        <v>38</v>
      </c>
      <c r="D154" s="64">
        <v>28.351278932124014</v>
      </c>
      <c r="E154" s="64">
        <v>12.227812417091236</v>
      </c>
      <c r="F154" s="64">
        <v>1.0632849250222343</v>
      </c>
      <c r="G154" s="64">
        <v>6.2128649330545391</v>
      </c>
      <c r="H154" s="64">
        <v>1.6701831900557549</v>
      </c>
      <c r="I154" s="63">
        <v>3</v>
      </c>
      <c r="J154" s="64" t="e">
        <f t="shared" si="167"/>
        <v>#VALUE!</v>
      </c>
      <c r="K154" s="64">
        <f t="shared" si="168"/>
        <v>8.5053836796372045E-2</v>
      </c>
      <c r="L154" s="64">
        <f t="shared" si="169"/>
        <v>3.6683437251273709E-2</v>
      </c>
      <c r="M154" s="64">
        <f t="shared" si="170"/>
        <v>3.1898547750667029E-3</v>
      </c>
      <c r="N154" s="64">
        <f t="shared" si="171"/>
        <v>1.8638594799163615E-2</v>
      </c>
      <c r="O154" s="64">
        <f t="shared" si="172"/>
        <v>5.0105495701672645E-3</v>
      </c>
      <c r="P154" s="65"/>
      <c r="Q154" s="65"/>
      <c r="R154" s="65"/>
      <c r="S154" s="65"/>
      <c r="T154" s="65"/>
      <c r="U154" s="65"/>
      <c r="V154" s="66"/>
      <c r="W154" s="66"/>
      <c r="X154" s="66"/>
      <c r="Y154" s="66"/>
      <c r="Z154" s="66"/>
      <c r="AA154" s="66"/>
    </row>
    <row r="155" spans="1:27" ht="14.4">
      <c r="A155" s="95"/>
      <c r="B155" s="61" t="s">
        <v>343</v>
      </c>
      <c r="C155" s="62" t="s">
        <v>38</v>
      </c>
      <c r="D155" s="64">
        <v>28.720918312934653</v>
      </c>
      <c r="E155" s="64">
        <v>12.777843197731528</v>
      </c>
      <c r="F155" s="64">
        <v>1.1815989779333729</v>
      </c>
      <c r="G155" s="64">
        <v>6.1331483632179626</v>
      </c>
      <c r="H155" s="64">
        <v>1.5470289558566817</v>
      </c>
      <c r="I155" s="63">
        <v>3</v>
      </c>
      <c r="J155" s="64" t="e">
        <f t="shared" si="167"/>
        <v>#VALUE!</v>
      </c>
      <c r="K155" s="64">
        <f t="shared" si="168"/>
        <v>8.6162754938803959E-2</v>
      </c>
      <c r="L155" s="64">
        <f t="shared" si="169"/>
        <v>3.8333529593194582E-2</v>
      </c>
      <c r="M155" s="64">
        <f t="shared" si="170"/>
        <v>3.5447969338001191E-3</v>
      </c>
      <c r="N155" s="64">
        <f t="shared" si="171"/>
        <v>1.8399445089653889E-2</v>
      </c>
      <c r="O155" s="64">
        <f t="shared" si="172"/>
        <v>4.6410868675700444E-3</v>
      </c>
      <c r="P155" s="65"/>
      <c r="Q155" s="65"/>
      <c r="R155" s="65"/>
      <c r="S155" s="65"/>
      <c r="T155" s="65"/>
      <c r="U155" s="65"/>
      <c r="V155" s="66"/>
      <c r="W155" s="66"/>
      <c r="X155" s="66"/>
      <c r="Y155" s="66"/>
      <c r="Z155" s="66"/>
      <c r="AA155" s="66"/>
    </row>
    <row r="156" spans="1:27" ht="14.4">
      <c r="A156" s="95"/>
      <c r="B156" s="61" t="s">
        <v>344</v>
      </c>
      <c r="C156" s="62" t="s">
        <v>38</v>
      </c>
      <c r="D156" s="64">
        <v>28.426917624023691</v>
      </c>
      <c r="E156" s="64">
        <v>12.116017740007457</v>
      </c>
      <c r="F156" s="64">
        <v>1.0317950126523889</v>
      </c>
      <c r="G156" s="64">
        <v>5.9990516945121239</v>
      </c>
      <c r="H156" s="64">
        <v>1.4840129157567918</v>
      </c>
      <c r="I156" s="63">
        <v>3</v>
      </c>
      <c r="J156" s="64" t="e">
        <f t="shared" si="167"/>
        <v>#VALUE!</v>
      </c>
      <c r="K156" s="64">
        <f t="shared" si="168"/>
        <v>8.5280752872071069E-2</v>
      </c>
      <c r="L156" s="64">
        <f t="shared" si="169"/>
        <v>3.6348053220022374E-2</v>
      </c>
      <c r="M156" s="64">
        <f t="shared" si="170"/>
        <v>3.0953850379571665E-3</v>
      </c>
      <c r="N156" s="64">
        <f t="shared" si="171"/>
        <v>1.799715508353637E-2</v>
      </c>
      <c r="O156" s="64">
        <f t="shared" si="172"/>
        <v>4.4520387472703751E-3</v>
      </c>
      <c r="P156" s="65"/>
      <c r="Q156" s="65"/>
      <c r="R156" s="65"/>
      <c r="S156" s="65"/>
      <c r="T156" s="65"/>
      <c r="U156" s="65"/>
      <c r="V156" s="66"/>
      <c r="W156" s="66"/>
      <c r="X156" s="66"/>
      <c r="Y156" s="66"/>
      <c r="Z156" s="66"/>
      <c r="AA156" s="66"/>
    </row>
    <row r="157" spans="1:27" ht="14.4">
      <c r="A157" s="95"/>
      <c r="B157" s="61" t="s">
        <v>345</v>
      </c>
      <c r="C157" s="62" t="s">
        <v>38</v>
      </c>
      <c r="D157" s="64">
        <v>28.163089200990456</v>
      </c>
      <c r="E157" s="64">
        <v>11.875161161165646</v>
      </c>
      <c r="F157" s="64">
        <v>1.0677438203650393</v>
      </c>
      <c r="G157" s="64">
        <v>5.7468930804168448</v>
      </c>
      <c r="H157" s="64">
        <v>1.4906839531783358</v>
      </c>
      <c r="I157" s="63">
        <v>3</v>
      </c>
      <c r="J157" s="64" t="e">
        <f t="shared" si="167"/>
        <v>#VALUE!</v>
      </c>
      <c r="K157" s="64">
        <f t="shared" si="168"/>
        <v>8.448926760297136E-2</v>
      </c>
      <c r="L157" s="64">
        <f t="shared" si="169"/>
        <v>3.5625483483496936E-2</v>
      </c>
      <c r="M157" s="64">
        <f t="shared" si="170"/>
        <v>3.2032314610951182E-3</v>
      </c>
      <c r="N157" s="64">
        <f t="shared" si="171"/>
        <v>1.7240679241250532E-2</v>
      </c>
      <c r="O157" s="64">
        <f t="shared" si="172"/>
        <v>4.4720518595350069E-3</v>
      </c>
      <c r="P157" s="65"/>
      <c r="Q157" s="65"/>
      <c r="R157" s="65"/>
      <c r="S157" s="65"/>
      <c r="T157" s="65"/>
      <c r="U157" s="65"/>
      <c r="V157" s="66"/>
      <c r="W157" s="66"/>
      <c r="X157" s="66"/>
      <c r="Y157" s="66"/>
      <c r="Z157" s="66"/>
      <c r="AA157" s="66"/>
    </row>
    <row r="158" spans="1:27" ht="14.4">
      <c r="A158" s="95"/>
      <c r="B158" s="61" t="s">
        <v>346</v>
      </c>
      <c r="C158" s="62" t="s">
        <v>38</v>
      </c>
      <c r="D158" s="64">
        <v>28.086119134975913</v>
      </c>
      <c r="E158" s="64">
        <v>12.345508243940888</v>
      </c>
      <c r="F158" s="64">
        <v>1.1020101824371951</v>
      </c>
      <c r="G158" s="64">
        <v>5.2750600264613263</v>
      </c>
      <c r="H158" s="64">
        <v>1.5537878664385583</v>
      </c>
      <c r="I158" s="63">
        <v>3</v>
      </c>
      <c r="J158" s="64" t="e">
        <f t="shared" si="167"/>
        <v>#VALUE!</v>
      </c>
      <c r="K158" s="64">
        <f t="shared" si="168"/>
        <v>8.4258357404927736E-2</v>
      </c>
      <c r="L158" s="64">
        <f t="shared" si="169"/>
        <v>3.7036524731822666E-2</v>
      </c>
      <c r="M158" s="64">
        <f t="shared" si="170"/>
        <v>3.3060305473115851E-3</v>
      </c>
      <c r="N158" s="64">
        <f t="shared" si="171"/>
        <v>1.582518007938398E-2</v>
      </c>
      <c r="O158" s="64">
        <f t="shared" si="172"/>
        <v>4.6613635993156752E-3</v>
      </c>
      <c r="P158" s="65"/>
      <c r="Q158" s="65"/>
      <c r="R158" s="65"/>
      <c r="S158" s="65"/>
      <c r="T158" s="65"/>
      <c r="U158" s="65"/>
      <c r="V158" s="66"/>
      <c r="W158" s="66"/>
      <c r="X158" s="66"/>
      <c r="Y158" s="66"/>
      <c r="Z158" s="66"/>
      <c r="AA158" s="66"/>
    </row>
    <row r="159" spans="1:27" ht="14.4">
      <c r="A159" s="95"/>
      <c r="B159" s="61" t="s">
        <v>347</v>
      </c>
      <c r="C159" s="62" t="s">
        <v>38</v>
      </c>
      <c r="D159" s="64">
        <v>27.808444421148284</v>
      </c>
      <c r="E159" s="64">
        <v>11.920486111266666</v>
      </c>
      <c r="F159" s="64">
        <v>1.0483128164036868</v>
      </c>
      <c r="G159" s="64">
        <v>5.0202691616659081</v>
      </c>
      <c r="H159" s="64">
        <v>1.5944689864611394</v>
      </c>
      <c r="I159" s="63">
        <v>3</v>
      </c>
      <c r="J159" s="64" t="e">
        <f t="shared" si="167"/>
        <v>#VALUE!</v>
      </c>
      <c r="K159" s="64">
        <f t="shared" si="168"/>
        <v>8.3425333263444854E-2</v>
      </c>
      <c r="L159" s="64">
        <f t="shared" si="169"/>
        <v>3.5761458333799991E-2</v>
      </c>
      <c r="M159" s="64">
        <f t="shared" si="170"/>
        <v>3.1449384492110602E-3</v>
      </c>
      <c r="N159" s="64">
        <f t="shared" si="171"/>
        <v>1.5060807484997725E-2</v>
      </c>
      <c r="O159" s="64">
        <f t="shared" si="172"/>
        <v>4.7834069593834187E-3</v>
      </c>
      <c r="P159" s="65" t="e">
        <f t="shared" ref="P159" si="261">AVERAGE(J154:J159)</f>
        <v>#VALUE!</v>
      </c>
      <c r="Q159" s="65">
        <f t="shared" ref="Q159" si="262">AVERAGE(K154:K159)</f>
        <v>8.477838381309849E-2</v>
      </c>
      <c r="R159" s="65">
        <f t="shared" ref="R159" si="263">AVERAGE(L154:L159)</f>
        <v>3.6631414435601709E-2</v>
      </c>
      <c r="S159" s="65">
        <f t="shared" ref="S159" si="264">AVERAGE(M154:M159)</f>
        <v>3.2473728674069589E-3</v>
      </c>
      <c r="T159" s="65">
        <f t="shared" ref="T159:U159" si="265">AVERAGE(N154:N159)</f>
        <v>1.7193643629664353E-2</v>
      </c>
      <c r="U159" s="65">
        <f t="shared" si="265"/>
        <v>4.6700829338736311E-3</v>
      </c>
      <c r="V159" s="66" t="e">
        <f t="shared" ref="V159" si="266">_xlfn.STDEV.S(J154:J159)</f>
        <v>#VALUE!</v>
      </c>
      <c r="W159" s="66">
        <f t="shared" ref="W159" si="267">_xlfn.STDEV.S(K154:K159)</f>
        <v>9.4122195779375892E-4</v>
      </c>
      <c r="X159" s="66">
        <f t="shared" ref="X159" si="268">_xlfn.STDEV.S(L154:L159)</f>
        <v>9.9126495076958519E-4</v>
      </c>
      <c r="Y159" s="66">
        <f t="shared" ref="Y159" si="269">_xlfn.STDEV.S(M154:M159)</f>
        <v>1.6171066984665991E-4</v>
      </c>
      <c r="Z159" s="66">
        <f t="shared" ref="Z159" si="270">_xlfn.STDEV.S(N154:N159)</f>
        <v>1.456802427019763E-3</v>
      </c>
      <c r="AA159" s="66">
        <f t="shared" ref="AA159" si="271">_xlfn.STDEV.S(O154:O159)</f>
        <v>2.0805587593636718E-4</v>
      </c>
    </row>
    <row r="160" spans="1:27" ht="14.4">
      <c r="A160" s="95"/>
      <c r="B160" s="61" t="s">
        <v>348</v>
      </c>
      <c r="C160" s="62" t="s">
        <v>38</v>
      </c>
      <c r="D160" s="64">
        <v>53.632558935000276</v>
      </c>
      <c r="E160" s="64">
        <v>30.938043910652688</v>
      </c>
      <c r="F160" s="64">
        <v>0.65738041040983042</v>
      </c>
      <c r="G160" s="64">
        <v>28.975913041063695</v>
      </c>
      <c r="H160" s="64">
        <v>1.1265741905977582</v>
      </c>
      <c r="I160" s="63">
        <v>10</v>
      </c>
      <c r="J160" s="64" t="e">
        <f t="shared" si="167"/>
        <v>#VALUE!</v>
      </c>
      <c r="K160" s="64">
        <f t="shared" si="168"/>
        <v>0.53632558935000274</v>
      </c>
      <c r="L160" s="64">
        <f t="shared" si="169"/>
        <v>0.30938043910652685</v>
      </c>
      <c r="M160" s="64">
        <f t="shared" si="170"/>
        <v>6.5738041040983046E-3</v>
      </c>
      <c r="N160" s="64">
        <f t="shared" si="171"/>
        <v>0.28975913041063694</v>
      </c>
      <c r="O160" s="64">
        <f t="shared" si="172"/>
        <v>1.126574190597758E-2</v>
      </c>
      <c r="P160" s="65"/>
      <c r="Q160" s="65"/>
      <c r="R160" s="65"/>
      <c r="S160" s="65"/>
      <c r="T160" s="65"/>
      <c r="U160" s="65"/>
      <c r="V160" s="66"/>
      <c r="W160" s="66"/>
      <c r="X160" s="66"/>
      <c r="Y160" s="66"/>
      <c r="Z160" s="66"/>
      <c r="AA160" s="66"/>
    </row>
    <row r="161" spans="1:27" ht="14.4">
      <c r="A161" s="95"/>
      <c r="B161" s="61" t="s">
        <v>349</v>
      </c>
      <c r="C161" s="62" t="s">
        <v>38</v>
      </c>
      <c r="D161" s="64">
        <v>53.806336541340634</v>
      </c>
      <c r="E161" s="64">
        <v>31.356765020989641</v>
      </c>
      <c r="F161" s="64">
        <v>0.828583758172454</v>
      </c>
      <c r="G161" s="64">
        <v>28.606263790010676</v>
      </c>
      <c r="H161" s="64">
        <v>1.1503621873747505</v>
      </c>
      <c r="I161" s="63">
        <v>10</v>
      </c>
      <c r="J161" s="64" t="e">
        <f t="shared" si="167"/>
        <v>#VALUE!</v>
      </c>
      <c r="K161" s="64">
        <f t="shared" si="168"/>
        <v>0.53806336541340638</v>
      </c>
      <c r="L161" s="64">
        <f t="shared" si="169"/>
        <v>0.31356765020989646</v>
      </c>
      <c r="M161" s="64">
        <f t="shared" si="170"/>
        <v>8.2858375817245391E-3</v>
      </c>
      <c r="N161" s="64">
        <f t="shared" si="171"/>
        <v>0.28606263790010678</v>
      </c>
      <c r="O161" s="64">
        <f t="shared" si="172"/>
        <v>1.1503621873747505E-2</v>
      </c>
      <c r="P161" s="65"/>
      <c r="Q161" s="65"/>
      <c r="R161" s="65"/>
      <c r="S161" s="65"/>
      <c r="T161" s="65"/>
      <c r="U161" s="65"/>
      <c r="V161" s="66"/>
      <c r="W161" s="66"/>
      <c r="X161" s="66"/>
      <c r="Y161" s="66"/>
      <c r="Z161" s="66"/>
      <c r="AA161" s="66"/>
    </row>
    <row r="162" spans="1:27" ht="14.4">
      <c r="A162" s="95"/>
      <c r="B162" s="61" t="s">
        <v>350</v>
      </c>
      <c r="C162" s="62" t="s">
        <v>38</v>
      </c>
      <c r="D162" s="64">
        <v>46.74166607573153</v>
      </c>
      <c r="E162" s="64">
        <v>27.8216309667473</v>
      </c>
      <c r="F162" s="64">
        <v>0.5124165843113615</v>
      </c>
      <c r="G162" s="64">
        <v>24.416262360434725</v>
      </c>
      <c r="H162" s="64">
        <v>0.6792668520953653</v>
      </c>
      <c r="I162" s="63">
        <v>10</v>
      </c>
      <c r="J162" s="64" t="e">
        <f t="shared" si="167"/>
        <v>#VALUE!</v>
      </c>
      <c r="K162" s="64">
        <f t="shared" si="168"/>
        <v>0.46741666075731531</v>
      </c>
      <c r="L162" s="64">
        <f t="shared" si="169"/>
        <v>0.27821630966747302</v>
      </c>
      <c r="M162" s="64">
        <f t="shared" si="170"/>
        <v>5.1241658431136154E-3</v>
      </c>
      <c r="N162" s="64">
        <f t="shared" si="171"/>
        <v>0.24416262360434726</v>
      </c>
      <c r="O162" s="64">
        <f t="shared" si="172"/>
        <v>6.7926685209536526E-3</v>
      </c>
      <c r="P162" s="65"/>
      <c r="Q162" s="65"/>
      <c r="R162" s="65"/>
      <c r="S162" s="65"/>
      <c r="T162" s="65"/>
      <c r="U162" s="65"/>
      <c r="V162" s="66"/>
      <c r="W162" s="66"/>
      <c r="X162" s="66"/>
      <c r="Y162" s="66"/>
      <c r="Z162" s="66"/>
      <c r="AA162" s="66"/>
    </row>
    <row r="163" spans="1:27" ht="14.4">
      <c r="A163" s="95"/>
      <c r="B163" s="61" t="s">
        <v>351</v>
      </c>
      <c r="C163" s="62" t="s">
        <v>38</v>
      </c>
      <c r="D163" s="64">
        <v>47.184564317211525</v>
      </c>
      <c r="E163" s="64">
        <v>27.471597058561805</v>
      </c>
      <c r="F163" s="64">
        <v>0.72576395218207979</v>
      </c>
      <c r="G163" s="64">
        <v>24.916428080688263</v>
      </c>
      <c r="H163" s="64">
        <v>0.81927808755060516</v>
      </c>
      <c r="I163" s="63">
        <v>10</v>
      </c>
      <c r="J163" s="64" t="e">
        <f t="shared" si="167"/>
        <v>#VALUE!</v>
      </c>
      <c r="K163" s="64">
        <f t="shared" si="168"/>
        <v>0.47184564317211525</v>
      </c>
      <c r="L163" s="64">
        <f t="shared" si="169"/>
        <v>0.27471597058561803</v>
      </c>
      <c r="M163" s="64">
        <f t="shared" si="170"/>
        <v>7.2576395218207973E-3</v>
      </c>
      <c r="N163" s="64">
        <f t="shared" si="171"/>
        <v>0.24916428080688263</v>
      </c>
      <c r="O163" s="64">
        <f t="shared" si="172"/>
        <v>8.1927808755060533E-3</v>
      </c>
      <c r="P163" s="65"/>
      <c r="Q163" s="65"/>
      <c r="R163" s="65"/>
      <c r="S163" s="65"/>
      <c r="T163" s="65"/>
      <c r="U163" s="65"/>
      <c r="V163" s="66"/>
      <c r="W163" s="66"/>
      <c r="X163" s="66"/>
      <c r="Y163" s="66"/>
      <c r="Z163" s="66"/>
      <c r="AA163" s="66"/>
    </row>
    <row r="164" spans="1:27" ht="14.4">
      <c r="A164" s="95"/>
      <c r="B164" s="61" t="s">
        <v>352</v>
      </c>
      <c r="C164" s="62" t="s">
        <v>38</v>
      </c>
      <c r="D164" s="64">
        <v>51.387612544722842</v>
      </c>
      <c r="E164" s="64">
        <v>31.168725795758508</v>
      </c>
      <c r="F164" s="64">
        <v>0.82731570800991339</v>
      </c>
      <c r="G164" s="64">
        <v>29.239243908934444</v>
      </c>
      <c r="H164" s="64">
        <v>1.056074286343277</v>
      </c>
      <c r="I164" s="63">
        <v>10</v>
      </c>
      <c r="J164" s="64" t="e">
        <f t="shared" si="167"/>
        <v>#VALUE!</v>
      </c>
      <c r="K164" s="64">
        <f t="shared" si="168"/>
        <v>0.51387612544722849</v>
      </c>
      <c r="L164" s="64">
        <f t="shared" si="169"/>
        <v>0.31168725795758506</v>
      </c>
      <c r="M164" s="64">
        <f t="shared" si="170"/>
        <v>8.2731570800991337E-3</v>
      </c>
      <c r="N164" s="64">
        <f t="shared" si="171"/>
        <v>0.29239243908934448</v>
      </c>
      <c r="O164" s="64">
        <f t="shared" si="172"/>
        <v>1.0560742863432769E-2</v>
      </c>
      <c r="P164" s="65"/>
      <c r="Q164" s="65"/>
      <c r="R164" s="65"/>
      <c r="S164" s="65"/>
      <c r="T164" s="65"/>
      <c r="U164" s="65"/>
      <c r="V164" s="66"/>
      <c r="W164" s="66"/>
      <c r="X164" s="66"/>
      <c r="Y164" s="66"/>
      <c r="Z164" s="66"/>
      <c r="AA164" s="66"/>
    </row>
    <row r="165" spans="1:27" ht="14.4">
      <c r="A165" s="95"/>
      <c r="B165" s="61" t="s">
        <v>353</v>
      </c>
      <c r="C165" s="62" t="s">
        <v>38</v>
      </c>
      <c r="D165" s="64">
        <v>52.347749629820726</v>
      </c>
      <c r="E165" s="64">
        <v>30.860941208475769</v>
      </c>
      <c r="F165" s="64">
        <v>0.80829495557174824</v>
      </c>
      <c r="G165" s="64">
        <v>29.693996956739262</v>
      </c>
      <c r="H165" s="64">
        <v>1.1381112042724171</v>
      </c>
      <c r="I165" s="63">
        <v>10</v>
      </c>
      <c r="J165" s="64" t="e">
        <f t="shared" si="167"/>
        <v>#VALUE!</v>
      </c>
      <c r="K165" s="64">
        <f t="shared" si="168"/>
        <v>0.52347749629820728</v>
      </c>
      <c r="L165" s="64">
        <f t="shared" si="169"/>
        <v>0.30860941208475773</v>
      </c>
      <c r="M165" s="64">
        <f t="shared" si="170"/>
        <v>8.0829495557174814E-3</v>
      </c>
      <c r="N165" s="64">
        <f t="shared" si="171"/>
        <v>0.2969399695673926</v>
      </c>
      <c r="O165" s="64">
        <f t="shared" si="172"/>
        <v>1.138111204272417E-2</v>
      </c>
      <c r="P165" s="65" t="e">
        <f t="shared" ref="P165" si="272">AVERAGE(J160:J165)</f>
        <v>#VALUE!</v>
      </c>
      <c r="Q165" s="65">
        <f t="shared" ref="Q165" si="273">AVERAGE(K160:K165)</f>
        <v>0.5085008134063792</v>
      </c>
      <c r="R165" s="65">
        <f t="shared" ref="R165" si="274">AVERAGE(L160:L165)</f>
        <v>0.29936283993530954</v>
      </c>
      <c r="S165" s="65">
        <f t="shared" ref="S165" si="275">AVERAGE(M160:M165)</f>
        <v>7.2662589477623107E-3</v>
      </c>
      <c r="T165" s="65">
        <f t="shared" ref="T165:U165" si="276">AVERAGE(N160:N165)</f>
        <v>0.27641351356311844</v>
      </c>
      <c r="U165" s="65">
        <f t="shared" si="276"/>
        <v>9.9494446803902875E-3</v>
      </c>
      <c r="V165" s="66" t="e">
        <f t="shared" ref="V165" si="277">_xlfn.STDEV.S(J160:J165)</f>
        <v>#VALUE!</v>
      </c>
      <c r="W165" s="66">
        <f t="shared" ref="W165" si="278">_xlfn.STDEV.S(K160:K165)</f>
        <v>3.1409765205280882E-2</v>
      </c>
      <c r="X165" s="66">
        <f t="shared" ref="X165" si="279">_xlfn.STDEV.S(L160:L165)</f>
        <v>1.7855885390000766E-2</v>
      </c>
      <c r="Y165" s="66">
        <f t="shared" ref="Y165" si="280">_xlfn.STDEV.S(M160:M165)</f>
        <v>1.2480784320593513E-3</v>
      </c>
      <c r="Z165" s="66">
        <f t="shared" ref="Z165" si="281">_xlfn.STDEV.S(N160:N165)</f>
        <v>2.3368838805194379E-2</v>
      </c>
      <c r="AA165" s="66">
        <f t="shared" ref="AA165" si="282">_xlfn.STDEV.S(O160:O165)</f>
        <v>1.9810383885014186E-3</v>
      </c>
    </row>
    <row r="166" spans="1:27" ht="14.4">
      <c r="A166" s="90" t="s">
        <v>22</v>
      </c>
      <c r="B166" s="70" t="s">
        <v>324</v>
      </c>
      <c r="C166" s="11" t="s">
        <v>38</v>
      </c>
      <c r="D166" s="15">
        <v>10.693356821273184</v>
      </c>
      <c r="E166" s="15">
        <v>2.9511085320258221</v>
      </c>
      <c r="F166" s="15">
        <v>0.85100101487882096</v>
      </c>
      <c r="G166" s="15">
        <v>3.8150786858358368</v>
      </c>
      <c r="H166" s="15">
        <v>1.1943183984571091</v>
      </c>
      <c r="I166" s="47">
        <v>3</v>
      </c>
      <c r="J166" s="15" t="e">
        <f t="shared" si="167"/>
        <v>#VALUE!</v>
      </c>
      <c r="K166" s="15">
        <f t="shared" si="168"/>
        <v>3.2080070463819554E-2</v>
      </c>
      <c r="L166" s="15">
        <f t="shared" si="169"/>
        <v>8.8533255960774656E-3</v>
      </c>
      <c r="M166" s="15">
        <f t="shared" si="170"/>
        <v>2.5530030446364628E-3</v>
      </c>
      <c r="N166" s="15">
        <f t="shared" si="171"/>
        <v>1.1445236057507512E-2</v>
      </c>
      <c r="O166" s="15">
        <f t="shared" si="172"/>
        <v>3.5829551953713273E-3</v>
      </c>
      <c r="P166" s="71"/>
      <c r="Q166" s="71"/>
      <c r="R166" s="71"/>
      <c r="S166" s="71"/>
      <c r="T166" s="71"/>
      <c r="U166" s="71"/>
      <c r="V166" s="72"/>
      <c r="W166" s="72"/>
      <c r="X166" s="72"/>
      <c r="Y166" s="72"/>
      <c r="Z166" s="72"/>
      <c r="AA166" s="72"/>
    </row>
    <row r="167" spans="1:27" ht="14.4">
      <c r="A167" s="91"/>
      <c r="B167" s="70" t="s">
        <v>325</v>
      </c>
      <c r="C167" s="11" t="s">
        <v>38</v>
      </c>
      <c r="D167" s="15">
        <v>9.0640735705073379</v>
      </c>
      <c r="E167" s="15">
        <v>2.0739033141962508</v>
      </c>
      <c r="F167" s="15">
        <v>0.78158591333267191</v>
      </c>
      <c r="G167" s="15">
        <v>3.7173639656696711</v>
      </c>
      <c r="H167" s="15">
        <v>1.1861216008638362</v>
      </c>
      <c r="I167" s="47">
        <v>3</v>
      </c>
      <c r="J167" s="15" t="e">
        <f t="shared" si="167"/>
        <v>#VALUE!</v>
      </c>
      <c r="K167" s="15">
        <f t="shared" si="168"/>
        <v>2.7192220711522011E-2</v>
      </c>
      <c r="L167" s="15">
        <f t="shared" si="169"/>
        <v>6.2217099425887525E-3</v>
      </c>
      <c r="M167" s="15">
        <f t="shared" si="170"/>
        <v>2.3447577399980158E-3</v>
      </c>
      <c r="N167" s="15">
        <f t="shared" si="171"/>
        <v>1.1152091897009013E-2</v>
      </c>
      <c r="O167" s="15">
        <f t="shared" si="172"/>
        <v>3.5583648025915089E-3</v>
      </c>
      <c r="P167" s="71"/>
      <c r="Q167" s="71"/>
      <c r="R167" s="71"/>
      <c r="S167" s="71"/>
      <c r="T167" s="71"/>
      <c r="U167" s="71"/>
      <c r="V167" s="72"/>
      <c r="W167" s="72"/>
      <c r="X167" s="72"/>
      <c r="Y167" s="72"/>
      <c r="Z167" s="72"/>
      <c r="AA167" s="72"/>
    </row>
    <row r="168" spans="1:27" ht="14.4">
      <c r="A168" s="91"/>
      <c r="B168" s="70" t="s">
        <v>326</v>
      </c>
      <c r="C168" s="11" t="s">
        <v>38</v>
      </c>
      <c r="D168" s="15">
        <v>8.5425420619179508</v>
      </c>
      <c r="E168" s="15">
        <v>1.5179111200481969</v>
      </c>
      <c r="F168" s="15">
        <v>0.82437258766471611</v>
      </c>
      <c r="G168" s="15">
        <v>0.98229741372374679</v>
      </c>
      <c r="H168" s="15">
        <v>1.176959183206002</v>
      </c>
      <c r="I168" s="47">
        <v>3</v>
      </c>
      <c r="J168" s="15" t="e">
        <f t="shared" si="167"/>
        <v>#VALUE!</v>
      </c>
      <c r="K168" s="15">
        <f t="shared" si="168"/>
        <v>2.5627626185753854E-2</v>
      </c>
      <c r="L168" s="15">
        <f t="shared" si="169"/>
        <v>4.5537333601445911E-3</v>
      </c>
      <c r="M168" s="15">
        <f t="shared" si="170"/>
        <v>2.4731177629941483E-3</v>
      </c>
      <c r="N168" s="15">
        <f t="shared" si="171"/>
        <v>2.9468922411712405E-3</v>
      </c>
      <c r="O168" s="15">
        <f t="shared" si="172"/>
        <v>3.530877549618006E-3</v>
      </c>
      <c r="P168" s="71"/>
      <c r="Q168" s="71"/>
      <c r="R168" s="71"/>
      <c r="S168" s="71"/>
      <c r="T168" s="71"/>
      <c r="U168" s="71"/>
      <c r="V168" s="72"/>
      <c r="W168" s="72"/>
      <c r="X168" s="72"/>
      <c r="Y168" s="72"/>
      <c r="Z168" s="72"/>
      <c r="AA168" s="72"/>
    </row>
    <row r="169" spans="1:27" ht="14.4">
      <c r="A169" s="91"/>
      <c r="B169" s="70" t="s">
        <v>327</v>
      </c>
      <c r="C169" s="11" t="s">
        <v>38</v>
      </c>
      <c r="D169" s="15">
        <v>8.0837508729137824</v>
      </c>
      <c r="E169" s="15">
        <v>1.3125808344534864</v>
      </c>
      <c r="F169" s="15">
        <v>0.83411469518207326</v>
      </c>
      <c r="G169" s="15">
        <v>0.7460715394826769</v>
      </c>
      <c r="H169" s="15">
        <v>1.146337322674585</v>
      </c>
      <c r="I169" s="47">
        <v>3</v>
      </c>
      <c r="J169" s="15" t="e">
        <f t="shared" si="167"/>
        <v>#VALUE!</v>
      </c>
      <c r="K169" s="15">
        <f t="shared" si="168"/>
        <v>2.4251252618741347E-2</v>
      </c>
      <c r="L169" s="15">
        <f t="shared" si="169"/>
        <v>3.9377425033604594E-3</v>
      </c>
      <c r="M169" s="15">
        <f t="shared" si="170"/>
        <v>2.5023440855462199E-3</v>
      </c>
      <c r="N169" s="15">
        <f t="shared" si="171"/>
        <v>2.2382146184480307E-3</v>
      </c>
      <c r="O169" s="15">
        <f t="shared" si="172"/>
        <v>3.4390119680237554E-3</v>
      </c>
      <c r="P169" s="71"/>
      <c r="Q169" s="71"/>
      <c r="R169" s="71"/>
      <c r="S169" s="71"/>
      <c r="T169" s="71"/>
      <c r="U169" s="71"/>
      <c r="V169" s="72"/>
      <c r="W169" s="72"/>
      <c r="X169" s="72"/>
      <c r="Y169" s="72"/>
      <c r="Z169" s="72"/>
      <c r="AA169" s="72"/>
    </row>
    <row r="170" spans="1:27" ht="14.4">
      <c r="A170" s="91"/>
      <c r="B170" s="70" t="s">
        <v>328</v>
      </c>
      <c r="C170" s="11" t="s">
        <v>38</v>
      </c>
      <c r="D170" s="15">
        <v>9.627653999323055</v>
      </c>
      <c r="E170" s="15">
        <v>2.1942309073361326</v>
      </c>
      <c r="F170" s="15">
        <v>0.9731434635231182</v>
      </c>
      <c r="G170" s="15">
        <v>3.9306713962341493</v>
      </c>
      <c r="H170" s="15">
        <v>1.4283276427331706</v>
      </c>
      <c r="I170" s="47">
        <v>3</v>
      </c>
      <c r="J170" s="15" t="e">
        <f t="shared" si="167"/>
        <v>#VALUE!</v>
      </c>
      <c r="K170" s="15">
        <f t="shared" si="168"/>
        <v>2.8882961997969164E-2</v>
      </c>
      <c r="L170" s="15">
        <f t="shared" si="169"/>
        <v>6.5826927220083977E-3</v>
      </c>
      <c r="M170" s="15">
        <f t="shared" si="170"/>
        <v>2.9194303905693548E-3</v>
      </c>
      <c r="N170" s="15">
        <f t="shared" si="171"/>
        <v>1.1792014188702448E-2</v>
      </c>
      <c r="O170" s="15">
        <f t="shared" si="172"/>
        <v>4.2849829281995117E-3</v>
      </c>
      <c r="P170" s="71"/>
      <c r="Q170" s="71"/>
      <c r="R170" s="71"/>
      <c r="S170" s="71"/>
      <c r="T170" s="71"/>
      <c r="U170" s="71"/>
      <c r="V170" s="72"/>
      <c r="W170" s="72"/>
      <c r="X170" s="72"/>
      <c r="Y170" s="72"/>
      <c r="Z170" s="72"/>
      <c r="AA170" s="72"/>
    </row>
    <row r="171" spans="1:27" ht="14.4">
      <c r="A171" s="91"/>
      <c r="B171" s="70" t="s">
        <v>329</v>
      </c>
      <c r="C171" s="11" t="s">
        <v>38</v>
      </c>
      <c r="D171" s="15">
        <v>9.1253151166983635</v>
      </c>
      <c r="E171" s="15">
        <v>1.9230121821309769</v>
      </c>
      <c r="F171" s="15">
        <v>0.96748435393343102</v>
      </c>
      <c r="G171" s="15">
        <v>4.1302801070103419</v>
      </c>
      <c r="H171" s="15">
        <v>1.5144507110648555</v>
      </c>
      <c r="I171" s="47">
        <v>3</v>
      </c>
      <c r="J171" s="15" t="e">
        <f t="shared" si="167"/>
        <v>#VALUE!</v>
      </c>
      <c r="K171" s="15">
        <f t="shared" si="168"/>
        <v>2.7375945350095091E-2</v>
      </c>
      <c r="L171" s="15">
        <f t="shared" si="169"/>
        <v>5.7690365463929309E-3</v>
      </c>
      <c r="M171" s="15">
        <f t="shared" si="170"/>
        <v>2.9024530618002933E-3</v>
      </c>
      <c r="N171" s="15">
        <f t="shared" si="171"/>
        <v>1.2390840321031025E-2</v>
      </c>
      <c r="O171" s="15">
        <f t="shared" si="172"/>
        <v>4.543352133194567E-3</v>
      </c>
      <c r="P171" s="71" t="e">
        <f t="shared" ref="P171" si="283">AVERAGE(J166:J171)</f>
        <v>#VALUE!</v>
      </c>
      <c r="Q171" s="71">
        <f t="shared" ref="Q171" si="284">AVERAGE(K166:K171)</f>
        <v>2.7568346221316837E-2</v>
      </c>
      <c r="R171" s="71">
        <f t="shared" ref="R171" si="285">AVERAGE(L166:L171)</f>
        <v>5.9863734450954324E-3</v>
      </c>
      <c r="S171" s="71">
        <f t="shared" ref="S171" si="286">AVERAGE(M166:M171)</f>
        <v>2.6158510142574158E-3</v>
      </c>
      <c r="T171" s="71">
        <f t="shared" ref="T171:U171" si="287">AVERAGE(N166:N171)</f>
        <v>8.660881553978211E-3</v>
      </c>
      <c r="U171" s="71">
        <f t="shared" si="287"/>
        <v>3.8232574294997795E-3</v>
      </c>
      <c r="V171" s="72" t="e">
        <f t="shared" ref="V171" si="288">_xlfn.STDEV.S(J166:J171)</f>
        <v>#VALUE!</v>
      </c>
      <c r="W171" s="72">
        <f t="shared" ref="W171" si="289">_xlfn.STDEV.S(K166:K171)</f>
        <v>2.7214651568468794E-3</v>
      </c>
      <c r="X171" s="72">
        <f t="shared" ref="X171" si="290">_xlfn.STDEV.S(L166:L171)</f>
        <v>1.7278296362240365E-3</v>
      </c>
      <c r="Y171" s="72">
        <f t="shared" ref="Y171" si="291">_xlfn.STDEV.S(M166:M171)</f>
        <v>2.3874639511142605E-4</v>
      </c>
      <c r="Z171" s="72">
        <f t="shared" ref="Z171" si="292">_xlfn.STDEV.S(N166:N171)</f>
        <v>4.7238896554920029E-3</v>
      </c>
      <c r="AA171" s="72">
        <f t="shared" ref="AA171" si="293">_xlfn.STDEV.S(O166:O171)</f>
        <v>4.6749773363747823E-4</v>
      </c>
    </row>
    <row r="172" spans="1:27" ht="14.4">
      <c r="A172" s="91"/>
      <c r="B172" s="70" t="s">
        <v>330</v>
      </c>
      <c r="C172" s="11" t="s">
        <v>38</v>
      </c>
      <c r="D172" s="15">
        <v>21.296279321243762</v>
      </c>
      <c r="E172" s="15">
        <v>7.3200776619219425</v>
      </c>
      <c r="F172" s="15">
        <v>1.0012156255667517</v>
      </c>
      <c r="G172" s="15">
        <v>3.5088183705200526</v>
      </c>
      <c r="H172" s="15">
        <v>1.352007081117232</v>
      </c>
      <c r="I172" s="47">
        <v>3</v>
      </c>
      <c r="J172" s="15" t="e">
        <f t="shared" si="167"/>
        <v>#VALUE!</v>
      </c>
      <c r="K172" s="15">
        <f t="shared" si="168"/>
        <v>6.3888837963731293E-2</v>
      </c>
      <c r="L172" s="15">
        <f t="shared" si="169"/>
        <v>2.1960232985765826E-2</v>
      </c>
      <c r="M172" s="15">
        <f t="shared" si="170"/>
        <v>3.0036468767002554E-3</v>
      </c>
      <c r="N172" s="15">
        <f t="shared" si="171"/>
        <v>1.0526455111560157E-2</v>
      </c>
      <c r="O172" s="15">
        <f t="shared" si="172"/>
        <v>4.0560212433516955E-3</v>
      </c>
      <c r="P172" s="71"/>
      <c r="Q172" s="71"/>
      <c r="R172" s="71"/>
      <c r="S172" s="71"/>
      <c r="T172" s="71"/>
      <c r="U172" s="71"/>
      <c r="V172" s="72"/>
      <c r="W172" s="72"/>
      <c r="X172" s="72"/>
      <c r="Y172" s="72"/>
      <c r="Z172" s="72"/>
      <c r="AA172" s="72"/>
    </row>
    <row r="173" spans="1:27" ht="14.4">
      <c r="A173" s="91"/>
      <c r="B173" s="70" t="s">
        <v>331</v>
      </c>
      <c r="C173" s="11" t="s">
        <v>38</v>
      </c>
      <c r="D173" s="15">
        <v>22.442416315349625</v>
      </c>
      <c r="E173" s="15">
        <v>7.330900815170402</v>
      </c>
      <c r="F173" s="15">
        <v>0.92150822529314724</v>
      </c>
      <c r="G173" s="15">
        <v>3.4986488124399462</v>
      </c>
      <c r="H173" s="15">
        <v>1.2621861268565941</v>
      </c>
      <c r="I173" s="47">
        <v>3</v>
      </c>
      <c r="J173" s="15" t="e">
        <f t="shared" si="167"/>
        <v>#VALUE!</v>
      </c>
      <c r="K173" s="15">
        <f t="shared" si="168"/>
        <v>6.7327248946048884E-2</v>
      </c>
      <c r="L173" s="15">
        <f t="shared" si="169"/>
        <v>2.1992702445511207E-2</v>
      </c>
      <c r="M173" s="15">
        <f t="shared" si="170"/>
        <v>2.7645246758794418E-3</v>
      </c>
      <c r="N173" s="15">
        <f t="shared" si="171"/>
        <v>1.0495946437319839E-2</v>
      </c>
      <c r="O173" s="15">
        <f t="shared" si="172"/>
        <v>3.786558380569782E-3</v>
      </c>
      <c r="P173" s="71"/>
      <c r="Q173" s="71"/>
      <c r="R173" s="71"/>
      <c r="S173" s="71"/>
      <c r="T173" s="71"/>
      <c r="U173" s="71"/>
      <c r="V173" s="72"/>
      <c r="W173" s="72"/>
      <c r="X173" s="72"/>
      <c r="Y173" s="72"/>
      <c r="Z173" s="72"/>
      <c r="AA173" s="72"/>
    </row>
    <row r="174" spans="1:27" ht="14.4">
      <c r="A174" s="91"/>
      <c r="B174" s="70" t="s">
        <v>332</v>
      </c>
      <c r="C174" s="11" t="s">
        <v>38</v>
      </c>
      <c r="D174" s="15">
        <v>24.103506868148084</v>
      </c>
      <c r="E174" s="15">
        <v>5.4091271375433809</v>
      </c>
      <c r="F174" s="15">
        <v>1.1292736639137413</v>
      </c>
      <c r="G174" s="15">
        <v>3.1355335331462002</v>
      </c>
      <c r="H174" s="15">
        <v>1.3336676151945746</v>
      </c>
      <c r="I174" s="47">
        <v>3</v>
      </c>
      <c r="J174" s="15" t="e">
        <f t="shared" si="167"/>
        <v>#VALUE!</v>
      </c>
      <c r="K174" s="15">
        <f t="shared" si="168"/>
        <v>7.2310520604444248E-2</v>
      </c>
      <c r="L174" s="15">
        <f t="shared" si="169"/>
        <v>1.6227381412630144E-2</v>
      </c>
      <c r="M174" s="15">
        <f t="shared" si="170"/>
        <v>3.387820991741224E-3</v>
      </c>
      <c r="N174" s="15">
        <f t="shared" si="171"/>
        <v>9.4066005994386005E-3</v>
      </c>
      <c r="O174" s="15">
        <f t="shared" si="172"/>
        <v>4.0010028455837237E-3</v>
      </c>
      <c r="P174" s="71"/>
      <c r="Q174" s="71"/>
      <c r="R174" s="71"/>
      <c r="S174" s="71"/>
      <c r="T174" s="71"/>
      <c r="U174" s="71"/>
      <c r="V174" s="72"/>
      <c r="W174" s="72"/>
      <c r="X174" s="72"/>
      <c r="Y174" s="72"/>
      <c r="Z174" s="72"/>
      <c r="AA174" s="72"/>
    </row>
    <row r="175" spans="1:27" ht="14.4">
      <c r="A175" s="91"/>
      <c r="B175" s="70" t="s">
        <v>333</v>
      </c>
      <c r="C175" s="11" t="s">
        <v>38</v>
      </c>
      <c r="D175" s="15">
        <v>24.372486733294934</v>
      </c>
      <c r="E175" s="15">
        <v>5.6716763312208442</v>
      </c>
      <c r="F175" s="15">
        <v>1.0983140322110398</v>
      </c>
      <c r="G175" s="15">
        <v>3.2680797284966583</v>
      </c>
      <c r="H175" s="15">
        <v>1.2752841778077442</v>
      </c>
      <c r="I175" s="47">
        <v>3</v>
      </c>
      <c r="J175" s="15" t="e">
        <f t="shared" ref="J175:J195" si="294">C175*I175/1000</f>
        <v>#VALUE!</v>
      </c>
      <c r="K175" s="15">
        <f t="shared" ref="K175:K195" si="295">D175*I175/1000</f>
        <v>7.3117460199884798E-2</v>
      </c>
      <c r="L175" s="15">
        <f t="shared" ref="L175:L195" si="296">E175*I175/1000</f>
        <v>1.7015028993662532E-2</v>
      </c>
      <c r="M175" s="15">
        <f t="shared" ref="M175:M195" si="297">F175*I175/1000</f>
        <v>3.2949420966331194E-3</v>
      </c>
      <c r="N175" s="15">
        <f t="shared" ref="N175:N195" si="298">G175*I175/1000</f>
        <v>9.8042391854899751E-3</v>
      </c>
      <c r="O175" s="15">
        <f t="shared" ref="O175:O195" si="299">H175*I175/1000</f>
        <v>3.8258525334232325E-3</v>
      </c>
      <c r="P175" s="71"/>
      <c r="Q175" s="71"/>
      <c r="R175" s="71"/>
      <c r="S175" s="71"/>
      <c r="T175" s="71"/>
      <c r="U175" s="71"/>
      <c r="V175" s="72"/>
      <c r="W175" s="72"/>
      <c r="X175" s="72"/>
      <c r="Y175" s="72"/>
      <c r="Z175" s="72"/>
      <c r="AA175" s="72"/>
    </row>
    <row r="176" spans="1:27" ht="14.4">
      <c r="A176" s="91"/>
      <c r="B176" s="70" t="s">
        <v>334</v>
      </c>
      <c r="C176" s="11" t="s">
        <v>38</v>
      </c>
      <c r="D176" s="15">
        <v>22.223445522456153</v>
      </c>
      <c r="E176" s="15">
        <v>6.7244670848084453</v>
      </c>
      <c r="F176" s="15">
        <v>0.92355179264498588</v>
      </c>
      <c r="G176" s="15">
        <v>3.2637315986409048</v>
      </c>
      <c r="H176" s="15">
        <v>1.2703207443699469</v>
      </c>
      <c r="I176" s="47">
        <v>3</v>
      </c>
      <c r="J176" s="15" t="e">
        <f t="shared" si="294"/>
        <v>#VALUE!</v>
      </c>
      <c r="K176" s="15">
        <f t="shared" si="295"/>
        <v>6.6670336567368454E-2</v>
      </c>
      <c r="L176" s="15">
        <f t="shared" si="296"/>
        <v>2.0173401254425335E-2</v>
      </c>
      <c r="M176" s="15">
        <f t="shared" si="297"/>
        <v>2.7706553779349575E-3</v>
      </c>
      <c r="N176" s="15">
        <f t="shared" si="298"/>
        <v>9.7911947959227127E-3</v>
      </c>
      <c r="O176" s="15">
        <f t="shared" si="299"/>
        <v>3.8109622331098407E-3</v>
      </c>
      <c r="P176" s="71"/>
      <c r="Q176" s="71"/>
      <c r="R176" s="71"/>
      <c r="S176" s="71"/>
      <c r="T176" s="71"/>
      <c r="U176" s="71"/>
      <c r="V176" s="72"/>
      <c r="W176" s="72"/>
      <c r="X176" s="72"/>
      <c r="Y176" s="72"/>
      <c r="Z176" s="72"/>
      <c r="AA176" s="72"/>
    </row>
    <row r="177" spans="1:27" ht="14.4">
      <c r="A177" s="91"/>
      <c r="B177" s="70" t="s">
        <v>335</v>
      </c>
      <c r="C177" s="11" t="s">
        <v>38</v>
      </c>
      <c r="D177" s="15">
        <v>21.758767484620286</v>
      </c>
      <c r="E177" s="15">
        <v>7.0745235022709743</v>
      </c>
      <c r="F177" s="15">
        <v>1.025225473562809</v>
      </c>
      <c r="G177" s="15">
        <v>2.9473819334656493</v>
      </c>
      <c r="H177" s="15">
        <v>1.3597320416335215</v>
      </c>
      <c r="I177" s="47">
        <v>3</v>
      </c>
      <c r="J177" s="15" t="e">
        <f t="shared" si="294"/>
        <v>#VALUE!</v>
      </c>
      <c r="K177" s="15">
        <f t="shared" si="295"/>
        <v>6.527630245386086E-2</v>
      </c>
      <c r="L177" s="15">
        <f t="shared" si="296"/>
        <v>2.1223570506812922E-2</v>
      </c>
      <c r="M177" s="15">
        <f t="shared" si="297"/>
        <v>3.0756764206884266E-3</v>
      </c>
      <c r="N177" s="15">
        <f t="shared" si="298"/>
        <v>8.8421458003969475E-3</v>
      </c>
      <c r="O177" s="15">
        <f t="shared" si="299"/>
        <v>4.0791961249005641E-3</v>
      </c>
      <c r="P177" s="71" t="e">
        <f t="shared" ref="P177" si="300">AVERAGE(J172:J177)</f>
        <v>#VALUE!</v>
      </c>
      <c r="Q177" s="71">
        <f t="shared" ref="Q177" si="301">AVERAGE(K172:K177)</f>
        <v>6.8098451122556414E-2</v>
      </c>
      <c r="R177" s="71">
        <f t="shared" ref="R177" si="302">AVERAGE(L172:L177)</f>
        <v>1.9765386266467993E-2</v>
      </c>
      <c r="S177" s="71">
        <f t="shared" ref="S177" si="303">AVERAGE(M172:M177)</f>
        <v>3.0495444065962375E-3</v>
      </c>
      <c r="T177" s="71">
        <f t="shared" ref="T177:U177" si="304">AVERAGE(N172:N177)</f>
        <v>9.8110969883547054E-3</v>
      </c>
      <c r="U177" s="71">
        <f t="shared" si="304"/>
        <v>3.9265988934898063E-3</v>
      </c>
      <c r="V177" s="72" t="e">
        <f t="shared" ref="V177" si="305">_xlfn.STDEV.S(J172:J177)</f>
        <v>#VALUE!</v>
      </c>
      <c r="W177" s="72">
        <f t="shared" ref="W177" si="306">_xlfn.STDEV.S(K172:K177)</f>
        <v>3.774959906370369E-3</v>
      </c>
      <c r="X177" s="72">
        <f t="shared" ref="X177" si="307">_xlfn.STDEV.S(L172:L177)</f>
        <v>2.5358631850193472E-3</v>
      </c>
      <c r="Y177" s="72">
        <f t="shared" ref="Y177" si="308">_xlfn.STDEV.S(M172:M177)</f>
        <v>2.5940542667776434E-4</v>
      </c>
      <c r="Z177" s="72">
        <f t="shared" ref="Z177" si="309">_xlfn.STDEV.S(N172:N177)</f>
        <v>6.4555137242492549E-4</v>
      </c>
      <c r="AA177" s="72">
        <f t="shared" ref="AA177" si="310">_xlfn.STDEV.S(O172:O177)</f>
        <v>1.331953597649665E-4</v>
      </c>
    </row>
    <row r="178" spans="1:27" ht="14.4">
      <c r="A178" s="91"/>
      <c r="B178" s="70" t="s">
        <v>336</v>
      </c>
      <c r="C178" s="11" t="s">
        <v>38</v>
      </c>
      <c r="D178" s="15">
        <v>75.863462853635767</v>
      </c>
      <c r="E178" s="15">
        <v>55.499258340175345</v>
      </c>
      <c r="F178" s="15">
        <v>1.3783820420368491</v>
      </c>
      <c r="G178" s="15">
        <v>62.754666982687823</v>
      </c>
      <c r="H178" s="15">
        <v>2.2154762473109413</v>
      </c>
      <c r="I178" s="47">
        <v>10</v>
      </c>
      <c r="J178" s="15" t="e">
        <f t="shared" si="294"/>
        <v>#VALUE!</v>
      </c>
      <c r="K178" s="15">
        <f t="shared" si="295"/>
        <v>0.75863462853635766</v>
      </c>
      <c r="L178" s="15">
        <f t="shared" si="296"/>
        <v>0.5549925834017535</v>
      </c>
      <c r="M178" s="15">
        <f t="shared" si="297"/>
        <v>1.378382042036849E-2</v>
      </c>
      <c r="N178" s="15">
        <f t="shared" si="298"/>
        <v>0.62754666982687823</v>
      </c>
      <c r="O178" s="15">
        <f t="shared" si="299"/>
        <v>2.2154762473109414E-2</v>
      </c>
      <c r="P178" s="71"/>
      <c r="Q178" s="71"/>
      <c r="R178" s="71"/>
      <c r="S178" s="71"/>
      <c r="T178" s="71"/>
      <c r="U178" s="71"/>
      <c r="V178" s="72"/>
      <c r="W178" s="72"/>
      <c r="X178" s="72"/>
      <c r="Y178" s="72"/>
      <c r="Z178" s="72"/>
      <c r="AA178" s="72"/>
    </row>
    <row r="179" spans="1:27" ht="14.4">
      <c r="A179" s="91"/>
      <c r="B179" s="70" t="s">
        <v>337</v>
      </c>
      <c r="C179" s="11" t="s">
        <v>38</v>
      </c>
      <c r="D179" s="15">
        <v>76.358407787515773</v>
      </c>
      <c r="E179" s="15">
        <v>56.132326797952921</v>
      </c>
      <c r="F179" s="15">
        <v>1.4303978636602794</v>
      </c>
      <c r="G179" s="15">
        <v>63.117241911863545</v>
      </c>
      <c r="H179" s="15">
        <v>2.2585524120838256</v>
      </c>
      <c r="I179" s="47">
        <v>10</v>
      </c>
      <c r="J179" s="15" t="e">
        <f t="shared" si="294"/>
        <v>#VALUE!</v>
      </c>
      <c r="K179" s="15">
        <f t="shared" si="295"/>
        <v>0.7635840778751577</v>
      </c>
      <c r="L179" s="15">
        <f t="shared" si="296"/>
        <v>0.56132326797952914</v>
      </c>
      <c r="M179" s="15">
        <f t="shared" si="297"/>
        <v>1.4303978636602795E-2</v>
      </c>
      <c r="N179" s="15">
        <f t="shared" si="298"/>
        <v>0.63117241911863542</v>
      </c>
      <c r="O179" s="15">
        <f t="shared" si="299"/>
        <v>2.2585524120838259E-2</v>
      </c>
      <c r="P179" s="71"/>
      <c r="Q179" s="71"/>
      <c r="R179" s="71"/>
      <c r="S179" s="71"/>
      <c r="T179" s="71"/>
      <c r="U179" s="71"/>
      <c r="V179" s="72"/>
      <c r="W179" s="72"/>
      <c r="X179" s="72"/>
      <c r="Y179" s="72"/>
      <c r="Z179" s="72"/>
      <c r="AA179" s="72"/>
    </row>
    <row r="180" spans="1:27" ht="14.4">
      <c r="A180" s="91"/>
      <c r="B180" s="70" t="s">
        <v>338</v>
      </c>
      <c r="C180" s="11" t="s">
        <v>38</v>
      </c>
      <c r="D180" s="15">
        <v>83.860043400638787</v>
      </c>
      <c r="E180" s="15">
        <v>58.974405650147141</v>
      </c>
      <c r="F180" s="15">
        <v>1.5003714299685627</v>
      </c>
      <c r="G180" s="15">
        <v>63.402998630457482</v>
      </c>
      <c r="H180" s="15">
        <v>2.2803264130087562</v>
      </c>
      <c r="I180" s="47">
        <v>10</v>
      </c>
      <c r="J180" s="15" t="e">
        <f t="shared" si="294"/>
        <v>#VALUE!</v>
      </c>
      <c r="K180" s="15">
        <f t="shared" si="295"/>
        <v>0.83860043400638795</v>
      </c>
      <c r="L180" s="15">
        <f t="shared" si="296"/>
        <v>0.58974405650147144</v>
      </c>
      <c r="M180" s="15">
        <f t="shared" si="297"/>
        <v>1.5003714299685627E-2</v>
      </c>
      <c r="N180" s="15">
        <f t="shared" si="298"/>
        <v>0.63402998630457474</v>
      </c>
      <c r="O180" s="15">
        <f t="shared" si="299"/>
        <v>2.2803264130087562E-2</v>
      </c>
      <c r="P180" s="71"/>
      <c r="Q180" s="71"/>
      <c r="R180" s="71"/>
      <c r="S180" s="71"/>
      <c r="T180" s="71"/>
      <c r="U180" s="71"/>
      <c r="V180" s="72"/>
      <c r="W180" s="72"/>
      <c r="X180" s="72"/>
      <c r="Y180" s="72"/>
      <c r="Z180" s="72"/>
      <c r="AA180" s="72"/>
    </row>
    <row r="181" spans="1:27" ht="14.4">
      <c r="A181" s="91"/>
      <c r="B181" s="70" t="s">
        <v>339</v>
      </c>
      <c r="C181" s="11" t="s">
        <v>38</v>
      </c>
      <c r="D181" s="15">
        <v>85.854970174971584</v>
      </c>
      <c r="E181" s="15">
        <v>98.126147567958014</v>
      </c>
      <c r="F181" s="15">
        <v>1.608648616237333</v>
      </c>
      <c r="G181" s="15">
        <v>64.483224495568237</v>
      </c>
      <c r="H181" s="15">
        <v>2.5244240921276164</v>
      </c>
      <c r="I181" s="47">
        <v>10</v>
      </c>
      <c r="J181" s="15" t="e">
        <f t="shared" si="294"/>
        <v>#VALUE!</v>
      </c>
      <c r="K181" s="15">
        <f t="shared" si="295"/>
        <v>0.85854970174971579</v>
      </c>
      <c r="L181" s="15">
        <f t="shared" si="296"/>
        <v>0.98126147567958011</v>
      </c>
      <c r="M181" s="15">
        <f t="shared" si="297"/>
        <v>1.6086486162373331E-2</v>
      </c>
      <c r="N181" s="15">
        <f t="shared" si="298"/>
        <v>0.64483224495568248</v>
      </c>
      <c r="O181" s="15">
        <f t="shared" si="299"/>
        <v>2.5244240921276168E-2</v>
      </c>
      <c r="P181" s="71"/>
      <c r="Q181" s="71"/>
      <c r="R181" s="71"/>
      <c r="S181" s="71"/>
      <c r="T181" s="71"/>
      <c r="U181" s="71"/>
      <c r="V181" s="72"/>
      <c r="W181" s="72"/>
      <c r="X181" s="72"/>
      <c r="Y181" s="72"/>
      <c r="Z181" s="72"/>
      <c r="AA181" s="72"/>
    </row>
    <row r="182" spans="1:27" ht="14.4">
      <c r="A182" s="91"/>
      <c r="B182" s="70" t="s">
        <v>340</v>
      </c>
      <c r="C182" s="11" t="s">
        <v>38</v>
      </c>
      <c r="D182" s="15">
        <v>72.51070264539392</v>
      </c>
      <c r="E182" s="15">
        <v>74.970115586692202</v>
      </c>
      <c r="F182" s="15">
        <v>1.1589468349920984</v>
      </c>
      <c r="G182" s="15">
        <v>51.291213766452884</v>
      </c>
      <c r="H182" s="15">
        <v>2.1261405289837514</v>
      </c>
      <c r="I182" s="47">
        <v>10</v>
      </c>
      <c r="J182" s="15" t="e">
        <f t="shared" si="294"/>
        <v>#VALUE!</v>
      </c>
      <c r="K182" s="15">
        <f t="shared" si="295"/>
        <v>0.72510702645393921</v>
      </c>
      <c r="L182" s="15">
        <f t="shared" si="296"/>
        <v>0.74970115586692199</v>
      </c>
      <c r="M182" s="15">
        <f t="shared" si="297"/>
        <v>1.1589468349920985E-2</v>
      </c>
      <c r="N182" s="15">
        <f t="shared" si="298"/>
        <v>0.51291213766452881</v>
      </c>
      <c r="O182" s="15">
        <f t="shared" si="299"/>
        <v>2.1261405289837512E-2</v>
      </c>
      <c r="P182" s="71"/>
      <c r="Q182" s="71"/>
      <c r="R182" s="71"/>
      <c r="S182" s="71"/>
      <c r="T182" s="71"/>
      <c r="U182" s="71"/>
      <c r="V182" s="72"/>
      <c r="W182" s="72"/>
      <c r="X182" s="72"/>
      <c r="Y182" s="72"/>
      <c r="Z182" s="72"/>
      <c r="AA182" s="72"/>
    </row>
    <row r="183" spans="1:27" ht="14.4">
      <c r="A183" s="91"/>
      <c r="B183" s="70" t="s">
        <v>341</v>
      </c>
      <c r="C183" s="11" t="s">
        <v>38</v>
      </c>
      <c r="D183" s="15">
        <v>72.234685877564331</v>
      </c>
      <c r="E183" s="15">
        <v>75.200112310150331</v>
      </c>
      <c r="F183" s="15">
        <v>1.3723649136110869</v>
      </c>
      <c r="G183" s="15">
        <v>51.113686201065562</v>
      </c>
      <c r="H183" s="15">
        <v>2.0956207725076323</v>
      </c>
      <c r="I183" s="47">
        <v>10</v>
      </c>
      <c r="J183" s="15" t="e">
        <f t="shared" si="294"/>
        <v>#VALUE!</v>
      </c>
      <c r="K183" s="15">
        <f t="shared" si="295"/>
        <v>0.72234685877564331</v>
      </c>
      <c r="L183" s="15">
        <f t="shared" si="296"/>
        <v>0.75200112310150324</v>
      </c>
      <c r="M183" s="15">
        <f t="shared" si="297"/>
        <v>1.3723649136110868E-2</v>
      </c>
      <c r="N183" s="15">
        <f t="shared" si="298"/>
        <v>0.51113686201065556</v>
      </c>
      <c r="O183" s="15">
        <f t="shared" si="299"/>
        <v>2.0956207725076326E-2</v>
      </c>
      <c r="P183" s="71" t="e">
        <f t="shared" ref="P183" si="311">AVERAGE(J178:J183)</f>
        <v>#VALUE!</v>
      </c>
      <c r="Q183" s="71">
        <f t="shared" ref="Q183" si="312">AVERAGE(K178:K183)</f>
        <v>0.77780378789953364</v>
      </c>
      <c r="R183" s="71">
        <f t="shared" ref="R183" si="313">AVERAGE(L178:L183)</f>
        <v>0.69817061042179329</v>
      </c>
      <c r="S183" s="71">
        <f t="shared" ref="S183" si="314">AVERAGE(M178:M183)</f>
        <v>1.4081852834177016E-2</v>
      </c>
      <c r="T183" s="71">
        <f t="shared" ref="T183:U183" si="315">AVERAGE(N178:N183)</f>
        <v>0.59360505331349256</v>
      </c>
      <c r="U183" s="71">
        <f t="shared" si="315"/>
        <v>2.2500900776704205E-2</v>
      </c>
      <c r="V183" s="72" t="e">
        <f t="shared" ref="V183" si="316">_xlfn.STDEV.S(J178:J183)</f>
        <v>#VALUE!</v>
      </c>
      <c r="W183" s="72">
        <f t="shared" ref="W183" si="317">_xlfn.STDEV.S(K178:K183)</f>
        <v>5.7685719653857798E-2</v>
      </c>
      <c r="X183" s="72">
        <f t="shared" ref="X183" si="318">_xlfn.STDEV.S(L178:L183)</f>
        <v>0.16533421869143247</v>
      </c>
      <c r="Y183" s="72">
        <f t="shared" ref="Y183" si="319">_xlfn.STDEV.S(M178:M183)</f>
        <v>1.5064419564362521E-3</v>
      </c>
      <c r="Z183" s="72">
        <f t="shared" ref="Z183" si="320">_xlfn.STDEV.S(N178:N183)</f>
        <v>6.3457213756436537E-2</v>
      </c>
      <c r="AA183" s="72">
        <f t="shared" ref="AA183" si="321">_xlfn.STDEV.S(O178:O183)</f>
        <v>1.5275298535601591E-3</v>
      </c>
    </row>
    <row r="184" spans="1:27" ht="14.4">
      <c r="A184" s="91"/>
      <c r="B184" s="70" t="s">
        <v>342</v>
      </c>
      <c r="C184" s="11" t="s">
        <v>38</v>
      </c>
      <c r="D184" s="15">
        <v>30.937794174702571</v>
      </c>
      <c r="E184" s="15">
        <v>20.628659061661978</v>
      </c>
      <c r="F184" s="15">
        <v>1.0439397869702962</v>
      </c>
      <c r="G184" s="15">
        <v>6.2422574337335526</v>
      </c>
      <c r="H184" s="15">
        <v>1.5329173945452579</v>
      </c>
      <c r="I184" s="47">
        <v>3</v>
      </c>
      <c r="J184" s="15" t="e">
        <f t="shared" si="294"/>
        <v>#VALUE!</v>
      </c>
      <c r="K184" s="15">
        <f t="shared" si="295"/>
        <v>9.2813382524107715E-2</v>
      </c>
      <c r="L184" s="15">
        <f t="shared" si="296"/>
        <v>6.1885977184985931E-2</v>
      </c>
      <c r="M184" s="15">
        <f t="shared" si="297"/>
        <v>3.1318193609108889E-3</v>
      </c>
      <c r="N184" s="15">
        <f t="shared" si="298"/>
        <v>1.8726772301200657E-2</v>
      </c>
      <c r="O184" s="15">
        <f t="shared" si="299"/>
        <v>4.5987521836357735E-3</v>
      </c>
      <c r="P184" s="71"/>
      <c r="Q184" s="71"/>
      <c r="R184" s="71"/>
      <c r="S184" s="71"/>
      <c r="T184" s="71"/>
      <c r="U184" s="71"/>
      <c r="V184" s="72"/>
      <c r="W184" s="72"/>
      <c r="X184" s="72"/>
      <c r="Y184" s="72"/>
      <c r="Z184" s="72"/>
      <c r="AA184" s="72"/>
    </row>
    <row r="185" spans="1:27" ht="14.4">
      <c r="A185" s="91"/>
      <c r="B185" s="70" t="s">
        <v>343</v>
      </c>
      <c r="C185" s="11" t="s">
        <v>38</v>
      </c>
      <c r="D185" s="15">
        <v>31.722010779579325</v>
      </c>
      <c r="E185" s="15">
        <v>21.728829684615654</v>
      </c>
      <c r="F185" s="15">
        <v>1.0968961698433946</v>
      </c>
      <c r="G185" s="15">
        <v>6.2844492284158804</v>
      </c>
      <c r="H185" s="15">
        <v>1.7463778185435817</v>
      </c>
      <c r="I185" s="47">
        <v>3</v>
      </c>
      <c r="J185" s="15" t="e">
        <f t="shared" si="294"/>
        <v>#VALUE!</v>
      </c>
      <c r="K185" s="15">
        <f t="shared" si="295"/>
        <v>9.516603233873798E-2</v>
      </c>
      <c r="L185" s="15">
        <f t="shared" si="296"/>
        <v>6.5186489053846969E-2</v>
      </c>
      <c r="M185" s="15">
        <f t="shared" si="297"/>
        <v>3.2906885095301836E-3</v>
      </c>
      <c r="N185" s="15">
        <f t="shared" si="298"/>
        <v>1.8853347685247643E-2</v>
      </c>
      <c r="O185" s="15">
        <f t="shared" si="299"/>
        <v>5.2391334556307449E-3</v>
      </c>
      <c r="P185" s="71"/>
      <c r="Q185" s="71"/>
      <c r="R185" s="71"/>
      <c r="S185" s="71"/>
      <c r="T185" s="71"/>
      <c r="U185" s="71"/>
      <c r="V185" s="72"/>
      <c r="W185" s="72"/>
      <c r="X185" s="72"/>
      <c r="Y185" s="72"/>
      <c r="Z185" s="72"/>
      <c r="AA185" s="72"/>
    </row>
    <row r="186" spans="1:27" ht="14.4">
      <c r="A186" s="91"/>
      <c r="B186" s="70" t="s">
        <v>344</v>
      </c>
      <c r="C186" s="11" t="s">
        <v>38</v>
      </c>
      <c r="D186" s="15">
        <v>31.726994368897227</v>
      </c>
      <c r="E186" s="15">
        <v>20.361389521229903</v>
      </c>
      <c r="F186" s="15">
        <v>1.0674759571361234</v>
      </c>
      <c r="G186" s="15">
        <v>6.044482060706267</v>
      </c>
      <c r="H186" s="15">
        <v>1.6416270855539776</v>
      </c>
      <c r="I186" s="47">
        <v>3</v>
      </c>
      <c r="J186" s="15" t="e">
        <f t="shared" si="294"/>
        <v>#VALUE!</v>
      </c>
      <c r="K186" s="15">
        <f t="shared" si="295"/>
        <v>9.518098310669168E-2</v>
      </c>
      <c r="L186" s="15">
        <f t="shared" si="296"/>
        <v>6.1084168563689707E-2</v>
      </c>
      <c r="M186" s="15">
        <f t="shared" si="297"/>
        <v>3.2024278714083707E-3</v>
      </c>
      <c r="N186" s="15">
        <f t="shared" si="298"/>
        <v>1.8133446182118804E-2</v>
      </c>
      <c r="O186" s="15">
        <f t="shared" si="299"/>
        <v>4.9248812566619329E-3</v>
      </c>
      <c r="P186" s="71"/>
      <c r="Q186" s="71"/>
      <c r="R186" s="71"/>
      <c r="S186" s="71"/>
      <c r="T186" s="71"/>
      <c r="U186" s="71"/>
      <c r="V186" s="72"/>
      <c r="W186" s="72"/>
      <c r="X186" s="72"/>
      <c r="Y186" s="72"/>
      <c r="Z186" s="72"/>
      <c r="AA186" s="72"/>
    </row>
    <row r="187" spans="1:27" ht="14.4">
      <c r="A187" s="91"/>
      <c r="B187" s="70" t="s">
        <v>345</v>
      </c>
      <c r="C187" s="11" t="s">
        <v>38</v>
      </c>
      <c r="D187" s="15">
        <v>31.39848996695099</v>
      </c>
      <c r="E187" s="15">
        <v>20.386402576256074</v>
      </c>
      <c r="F187" s="15">
        <v>0.89558144938659479</v>
      </c>
      <c r="G187" s="15">
        <v>5.7785664905545255</v>
      </c>
      <c r="H187" s="15">
        <v>1.4122539280111079</v>
      </c>
      <c r="I187" s="47">
        <v>3</v>
      </c>
      <c r="J187" s="15" t="e">
        <f t="shared" si="294"/>
        <v>#VALUE!</v>
      </c>
      <c r="K187" s="15">
        <f t="shared" si="295"/>
        <v>9.4195469900852966E-2</v>
      </c>
      <c r="L187" s="15">
        <f t="shared" si="296"/>
        <v>6.115920772876822E-2</v>
      </c>
      <c r="M187" s="15">
        <f t="shared" si="297"/>
        <v>2.6867443481597844E-3</v>
      </c>
      <c r="N187" s="15">
        <f t="shared" si="298"/>
        <v>1.7335699471663576E-2</v>
      </c>
      <c r="O187" s="15">
        <f t="shared" si="299"/>
        <v>4.2367617840333239E-3</v>
      </c>
      <c r="P187" s="71"/>
      <c r="Q187" s="71"/>
      <c r="R187" s="71"/>
      <c r="S187" s="71"/>
      <c r="T187" s="71"/>
      <c r="U187" s="71"/>
      <c r="V187" s="72"/>
      <c r="W187" s="72"/>
      <c r="X187" s="72"/>
      <c r="Y187" s="72"/>
      <c r="Z187" s="72"/>
      <c r="AA187" s="72"/>
    </row>
    <row r="188" spans="1:27" ht="14.4">
      <c r="A188" s="91"/>
      <c r="B188" s="70" t="s">
        <v>346</v>
      </c>
      <c r="C188" s="11" t="s">
        <v>38</v>
      </c>
      <c r="D188" s="15">
        <v>28.270538447929816</v>
      </c>
      <c r="E188" s="15">
        <v>19.138643712031417</v>
      </c>
      <c r="F188" s="15">
        <v>0.95226355435325383</v>
      </c>
      <c r="G188" s="15">
        <v>4.6943489043239346</v>
      </c>
      <c r="H188" s="15">
        <v>1.2616932546715423</v>
      </c>
      <c r="I188" s="47">
        <v>3</v>
      </c>
      <c r="J188" s="15" t="e">
        <f t="shared" si="294"/>
        <v>#VALUE!</v>
      </c>
      <c r="K188" s="15">
        <f t="shared" si="295"/>
        <v>8.4811615343789434E-2</v>
      </c>
      <c r="L188" s="15">
        <f t="shared" si="296"/>
        <v>5.741593113609425E-2</v>
      </c>
      <c r="M188" s="15">
        <f t="shared" si="297"/>
        <v>2.8567906630597613E-3</v>
      </c>
      <c r="N188" s="15">
        <f t="shared" si="298"/>
        <v>1.4083046712971803E-2</v>
      </c>
      <c r="O188" s="15">
        <f t="shared" si="299"/>
        <v>3.785079764014627E-3</v>
      </c>
      <c r="P188" s="71"/>
      <c r="Q188" s="71"/>
      <c r="R188" s="71"/>
      <c r="S188" s="71"/>
      <c r="T188" s="71"/>
      <c r="U188" s="71"/>
      <c r="V188" s="72"/>
      <c r="W188" s="72"/>
      <c r="X188" s="72"/>
      <c r="Y188" s="72"/>
      <c r="Z188" s="72"/>
      <c r="AA188" s="72"/>
    </row>
    <row r="189" spans="1:27" ht="14.4">
      <c r="A189" s="91"/>
      <c r="B189" s="70" t="s">
        <v>347</v>
      </c>
      <c r="C189" s="11" t="s">
        <v>38</v>
      </c>
      <c r="D189" s="15">
        <v>27.157943714484823</v>
      </c>
      <c r="E189" s="15">
        <v>18.796020941255932</v>
      </c>
      <c r="F189" s="15">
        <v>0.95091408020913359</v>
      </c>
      <c r="G189" s="15">
        <v>4.4564629078905629</v>
      </c>
      <c r="H189" s="15">
        <v>1.2741183085161802</v>
      </c>
      <c r="I189" s="47">
        <v>3</v>
      </c>
      <c r="J189" s="15" t="e">
        <f t="shared" si="294"/>
        <v>#VALUE!</v>
      </c>
      <c r="K189" s="15">
        <f t="shared" si="295"/>
        <v>8.1473831143454481E-2</v>
      </c>
      <c r="L189" s="15">
        <f t="shared" si="296"/>
        <v>5.63880628237678E-2</v>
      </c>
      <c r="M189" s="15">
        <f t="shared" si="297"/>
        <v>2.8527422406274009E-3</v>
      </c>
      <c r="N189" s="15">
        <f t="shared" si="298"/>
        <v>1.3369388723671688E-2</v>
      </c>
      <c r="O189" s="15">
        <f t="shared" si="299"/>
        <v>3.8223549255485406E-3</v>
      </c>
      <c r="P189" s="71" t="e">
        <f t="shared" ref="P189" si="322">AVERAGE(J184:J189)</f>
        <v>#VALUE!</v>
      </c>
      <c r="Q189" s="71">
        <f t="shared" ref="Q189" si="323">AVERAGE(K184:K189)</f>
        <v>9.0606885726272388E-2</v>
      </c>
      <c r="R189" s="71">
        <f t="shared" ref="R189" si="324">AVERAGE(L184:L189)</f>
        <v>6.0519972748525469E-2</v>
      </c>
      <c r="S189" s="71">
        <f t="shared" ref="S189" si="325">AVERAGE(M184:M189)</f>
        <v>3.0035354989493986E-3</v>
      </c>
      <c r="T189" s="71">
        <f t="shared" ref="T189:U189" si="326">AVERAGE(N184:N189)</f>
        <v>1.6750283512812363E-2</v>
      </c>
      <c r="U189" s="71">
        <f t="shared" si="326"/>
        <v>4.4344938949208235E-3</v>
      </c>
      <c r="V189" s="72" t="e">
        <f t="shared" ref="V189" si="327">_xlfn.STDEV.S(J184:J189)</f>
        <v>#VALUE!</v>
      </c>
      <c r="W189" s="72">
        <f t="shared" ref="W189" si="328">_xlfn.STDEV.S(K184:K189)</f>
        <v>5.9405823619446286E-3</v>
      </c>
      <c r="X189" s="72">
        <f t="shared" ref="X189" si="329">_xlfn.STDEV.S(L184:L189)</f>
        <v>3.19615502703143E-3</v>
      </c>
      <c r="Y189" s="72">
        <f t="shared" ref="Y189" si="330">_xlfn.STDEV.S(M184:M189)</f>
        <v>2.3795002138347077E-4</v>
      </c>
      <c r="Z189" s="72">
        <f t="shared" ref="Z189" si="331">_xlfn.STDEV.S(N184:N189)</f>
        <v>2.4137041815561577E-3</v>
      </c>
      <c r="AA189" s="72">
        <f t="shared" ref="AA189" si="332">_xlfn.STDEV.S(O184:O189)</f>
        <v>5.9168508373073979E-4</v>
      </c>
    </row>
    <row r="190" spans="1:27" ht="14.4">
      <c r="A190" s="91"/>
      <c r="B190" s="70" t="s">
        <v>348</v>
      </c>
      <c r="C190" s="11" t="s">
        <v>38</v>
      </c>
      <c r="D190" s="15">
        <v>49.770870807500835</v>
      </c>
      <c r="E190" s="15">
        <v>53.205908693308622</v>
      </c>
      <c r="F190" s="15">
        <v>0.84651423423321681</v>
      </c>
      <c r="G190" s="15">
        <v>27.005522067243721</v>
      </c>
      <c r="H190" s="15">
        <v>1.2338156286431519</v>
      </c>
      <c r="I190" s="47">
        <v>10</v>
      </c>
      <c r="J190" s="15" t="e">
        <f t="shared" si="294"/>
        <v>#VALUE!</v>
      </c>
      <c r="K190" s="15">
        <f t="shared" si="295"/>
        <v>0.49770870807500833</v>
      </c>
      <c r="L190" s="15">
        <f t="shared" si="296"/>
        <v>0.53205908693308612</v>
      </c>
      <c r="M190" s="15">
        <f t="shared" si="297"/>
        <v>8.465142342332168E-3</v>
      </c>
      <c r="N190" s="15">
        <f t="shared" si="298"/>
        <v>0.2700552206724372</v>
      </c>
      <c r="O190" s="15">
        <f t="shared" si="299"/>
        <v>1.2338156286431519E-2</v>
      </c>
      <c r="P190" s="71"/>
      <c r="Q190" s="71"/>
      <c r="R190" s="71"/>
      <c r="S190" s="71"/>
      <c r="T190" s="71"/>
      <c r="U190" s="71"/>
      <c r="V190" s="72"/>
      <c r="W190" s="72"/>
      <c r="X190" s="72"/>
      <c r="Y190" s="72"/>
      <c r="Z190" s="72"/>
      <c r="AA190" s="72"/>
    </row>
    <row r="191" spans="1:27" ht="14.4">
      <c r="A191" s="91"/>
      <c r="B191" s="70" t="s">
        <v>349</v>
      </c>
      <c r="C191" s="11" t="s">
        <v>38</v>
      </c>
      <c r="D191" s="15">
        <v>49.836751837909368</v>
      </c>
      <c r="E191" s="15">
        <v>52.223377945294153</v>
      </c>
      <c r="F191" s="15">
        <v>0.67807303920033091</v>
      </c>
      <c r="G191" s="15">
        <v>26.615864411928246</v>
      </c>
      <c r="H191" s="15">
        <v>1.2343529482994342</v>
      </c>
      <c r="I191" s="47">
        <v>10</v>
      </c>
      <c r="J191" s="15" t="e">
        <f t="shared" si="294"/>
        <v>#VALUE!</v>
      </c>
      <c r="K191" s="15">
        <f t="shared" si="295"/>
        <v>0.49836751837909365</v>
      </c>
      <c r="L191" s="15">
        <f t="shared" si="296"/>
        <v>0.52223377945294158</v>
      </c>
      <c r="M191" s="15">
        <f t="shared" si="297"/>
        <v>6.7807303920033087E-3</v>
      </c>
      <c r="N191" s="15">
        <f t="shared" si="298"/>
        <v>0.26615864411928247</v>
      </c>
      <c r="O191" s="15">
        <f t="shared" si="299"/>
        <v>1.2343529482994341E-2</v>
      </c>
      <c r="P191" s="71"/>
      <c r="Q191" s="71"/>
      <c r="R191" s="71"/>
      <c r="S191" s="71"/>
      <c r="T191" s="71"/>
      <c r="U191" s="71"/>
      <c r="V191" s="72"/>
      <c r="W191" s="72"/>
      <c r="X191" s="72"/>
      <c r="Y191" s="72"/>
      <c r="Z191" s="72"/>
      <c r="AA191" s="72"/>
    </row>
    <row r="192" spans="1:27" ht="14.4">
      <c r="A192" s="91"/>
      <c r="B192" s="70" t="s">
        <v>350</v>
      </c>
      <c r="C192" s="11" t="s">
        <v>38</v>
      </c>
      <c r="D192" s="15">
        <v>51.762496616240533</v>
      </c>
      <c r="E192" s="15">
        <v>55.38398495525766</v>
      </c>
      <c r="F192" s="15">
        <v>0.68381459068309147</v>
      </c>
      <c r="G192" s="15">
        <v>27.465089128941127</v>
      </c>
      <c r="H192" s="15">
        <v>1.1138747644053684</v>
      </c>
      <c r="I192" s="47">
        <v>10</v>
      </c>
      <c r="J192" s="15" t="e">
        <f t="shared" si="294"/>
        <v>#VALUE!</v>
      </c>
      <c r="K192" s="15">
        <f t="shared" si="295"/>
        <v>0.51762496616240539</v>
      </c>
      <c r="L192" s="15">
        <f t="shared" si="296"/>
        <v>0.5538398495525767</v>
      </c>
      <c r="M192" s="15">
        <f t="shared" si="297"/>
        <v>6.8381459068309154E-3</v>
      </c>
      <c r="N192" s="15">
        <f t="shared" si="298"/>
        <v>0.27465089128941128</v>
      </c>
      <c r="O192" s="15">
        <f t="shared" si="299"/>
        <v>1.1138747644053683E-2</v>
      </c>
      <c r="P192" s="71"/>
      <c r="Q192" s="71"/>
      <c r="R192" s="71"/>
      <c r="S192" s="71"/>
      <c r="T192" s="71"/>
      <c r="U192" s="71"/>
      <c r="V192" s="72"/>
      <c r="W192" s="72"/>
      <c r="X192" s="72"/>
      <c r="Y192" s="72"/>
      <c r="Z192" s="72"/>
      <c r="AA192" s="72"/>
    </row>
    <row r="193" spans="1:27" ht="14.4">
      <c r="A193" s="91"/>
      <c r="B193" s="70" t="s">
        <v>351</v>
      </c>
      <c r="C193" s="11" t="s">
        <v>38</v>
      </c>
      <c r="D193" s="15">
        <v>52.504849387201951</v>
      </c>
      <c r="E193" s="15">
        <v>57.04745472152775</v>
      </c>
      <c r="F193" s="15">
        <v>0.79983583976973516</v>
      </c>
      <c r="G193" s="15">
        <v>27.686090715287374</v>
      </c>
      <c r="H193" s="15">
        <v>1.028674395185017</v>
      </c>
      <c r="I193" s="47">
        <v>10</v>
      </c>
      <c r="J193" s="15" t="e">
        <f t="shared" si="294"/>
        <v>#VALUE!</v>
      </c>
      <c r="K193" s="15">
        <f t="shared" si="295"/>
        <v>0.52504849387201957</v>
      </c>
      <c r="L193" s="15">
        <f t="shared" si="296"/>
        <v>0.57047454721527757</v>
      </c>
      <c r="M193" s="15">
        <f t="shared" si="297"/>
        <v>7.9983583976973513E-3</v>
      </c>
      <c r="N193" s="15">
        <f t="shared" si="298"/>
        <v>0.2768609071528737</v>
      </c>
      <c r="O193" s="15">
        <f t="shared" si="299"/>
        <v>1.0286743951850169E-2</v>
      </c>
      <c r="P193" s="71"/>
      <c r="Q193" s="71"/>
      <c r="R193" s="71"/>
      <c r="S193" s="71"/>
      <c r="T193" s="71"/>
      <c r="U193" s="71"/>
      <c r="V193" s="72"/>
      <c r="W193" s="72"/>
      <c r="X193" s="72"/>
      <c r="Y193" s="72"/>
      <c r="Z193" s="72"/>
      <c r="AA193" s="72"/>
    </row>
    <row r="194" spans="1:27" ht="14.4">
      <c r="A194" s="91"/>
      <c r="B194" s="70" t="s">
        <v>352</v>
      </c>
      <c r="C194" s="11" t="s">
        <v>38</v>
      </c>
      <c r="D194" s="15">
        <v>41.49461055811409</v>
      </c>
      <c r="E194" s="15">
        <v>43.918146347278075</v>
      </c>
      <c r="F194" s="15">
        <v>0.58910832761200593</v>
      </c>
      <c r="G194" s="15">
        <v>24.032186425156048</v>
      </c>
      <c r="H194" s="15">
        <v>1.024479596213306</v>
      </c>
      <c r="I194" s="47">
        <v>10</v>
      </c>
      <c r="J194" s="15" t="e">
        <f t="shared" si="294"/>
        <v>#VALUE!</v>
      </c>
      <c r="K194" s="15">
        <f t="shared" si="295"/>
        <v>0.41494610558114092</v>
      </c>
      <c r="L194" s="15">
        <f t="shared" si="296"/>
        <v>0.43918146347278075</v>
      </c>
      <c r="M194" s="15">
        <f t="shared" si="297"/>
        <v>5.8910832761200592E-3</v>
      </c>
      <c r="N194" s="15">
        <f t="shared" si="298"/>
        <v>0.24032186425156049</v>
      </c>
      <c r="O194" s="15">
        <f t="shared" si="299"/>
        <v>1.024479596213306E-2</v>
      </c>
      <c r="P194" s="71"/>
      <c r="Q194" s="71"/>
      <c r="R194" s="71"/>
      <c r="S194" s="71"/>
      <c r="T194" s="71"/>
      <c r="U194" s="71"/>
      <c r="V194" s="72"/>
      <c r="W194" s="72"/>
      <c r="X194" s="72"/>
      <c r="Y194" s="72"/>
      <c r="Z194" s="72"/>
      <c r="AA194" s="72"/>
    </row>
    <row r="195" spans="1:27" ht="14.4">
      <c r="A195" s="91"/>
      <c r="B195" s="70" t="s">
        <v>353</v>
      </c>
      <c r="C195" s="11" t="s">
        <v>38</v>
      </c>
      <c r="D195" s="15">
        <v>42.081714419952881</v>
      </c>
      <c r="E195" s="15">
        <v>44.982995844546778</v>
      </c>
      <c r="F195" s="15">
        <v>0.63602141323098871</v>
      </c>
      <c r="G195" s="15">
        <v>23.931341497483238</v>
      </c>
      <c r="H195" s="15">
        <v>1.1675252056706833</v>
      </c>
      <c r="I195" s="47">
        <v>10</v>
      </c>
      <c r="J195" s="15" t="e">
        <f t="shared" si="294"/>
        <v>#VALUE!</v>
      </c>
      <c r="K195" s="15">
        <f t="shared" si="295"/>
        <v>0.42081714419952881</v>
      </c>
      <c r="L195" s="15">
        <f t="shared" si="296"/>
        <v>0.4498299584454678</v>
      </c>
      <c r="M195" s="15">
        <f t="shared" si="297"/>
        <v>6.3602141323098865E-3</v>
      </c>
      <c r="N195" s="15">
        <f t="shared" si="298"/>
        <v>0.23931341497483236</v>
      </c>
      <c r="O195" s="15">
        <f t="shared" si="299"/>
        <v>1.1675252056706834E-2</v>
      </c>
      <c r="P195" s="71" t="e">
        <f t="shared" ref="P195" si="333">AVERAGE(J190:J195)</f>
        <v>#VALUE!</v>
      </c>
      <c r="Q195" s="71">
        <f t="shared" ref="Q195" si="334">AVERAGE(K190:K195)</f>
        <v>0.47908548937819945</v>
      </c>
      <c r="R195" s="71">
        <f t="shared" ref="R195" si="335">AVERAGE(L190:L195)</f>
        <v>0.51126978084535502</v>
      </c>
      <c r="S195" s="71">
        <f t="shared" ref="S195" si="336">AVERAGE(M190:M195)</f>
        <v>7.0556124078822819E-3</v>
      </c>
      <c r="T195" s="71">
        <f t="shared" ref="T195:U195" si="337">AVERAGE(N190:N195)</f>
        <v>0.26122682374339956</v>
      </c>
      <c r="U195" s="71">
        <f t="shared" si="337"/>
        <v>1.1337870897361602E-2</v>
      </c>
      <c r="V195" s="72" t="e">
        <f t="shared" ref="V195" si="338">_xlfn.STDEV.S(J190:J195)</f>
        <v>#VALUE!</v>
      </c>
      <c r="W195" s="72">
        <f t="shared" ref="W195" si="339">_xlfn.STDEV.S(K190:K195)</f>
        <v>4.8632438914055824E-2</v>
      </c>
      <c r="X195" s="72">
        <f t="shared" ref="X195" si="340">_xlfn.STDEV.S(L190:L195)</f>
        <v>5.4481917921214734E-2</v>
      </c>
      <c r="Y195" s="72">
        <f t="shared" ref="Y195" si="341">_xlfn.STDEV.S(M190:M195)</f>
        <v>9.8367711161212283E-4</v>
      </c>
      <c r="Z195" s="72">
        <f t="shared" ref="Z195" si="342">_xlfn.STDEV.S(N190:N195)</f>
        <v>1.6994754563127091E-2</v>
      </c>
      <c r="AA195" s="72">
        <f t="shared" ref="AA195" si="343">_xlfn.STDEV.S(O190:O195)</f>
        <v>9.4499490334474666E-4</v>
      </c>
    </row>
  </sheetData>
  <mergeCells count="20">
    <mergeCell ref="AL51:AL55"/>
    <mergeCell ref="AL56:AL60"/>
    <mergeCell ref="AL61:AL65"/>
    <mergeCell ref="AL66:AL70"/>
    <mergeCell ref="AC44:AJ44"/>
    <mergeCell ref="AL44:AS44"/>
    <mergeCell ref="A4:A39"/>
    <mergeCell ref="A166:A195"/>
    <mergeCell ref="P44:U44"/>
    <mergeCell ref="V44:AA44"/>
    <mergeCell ref="AC46:AC50"/>
    <mergeCell ref="AC51:AC55"/>
    <mergeCell ref="AC56:AC60"/>
    <mergeCell ref="AC61:AC65"/>
    <mergeCell ref="AC66:AC70"/>
    <mergeCell ref="A46:A75"/>
    <mergeCell ref="A76:A105"/>
    <mergeCell ref="A106:A135"/>
    <mergeCell ref="A136:A165"/>
    <mergeCell ref="AL46:AL50"/>
  </mergeCells>
  <phoneticPr fontId="2" type="noConversion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B2621E-A781-43BD-9891-A5FB523A1FF3}">
  <dimension ref="A1:BH208"/>
  <sheetViews>
    <sheetView topLeftCell="AP35" zoomScale="60" zoomScaleNormal="60" workbookViewId="0">
      <selection activeCell="BS93" sqref="BS93"/>
    </sheetView>
  </sheetViews>
  <sheetFormatPr defaultRowHeight="14.4"/>
  <cols>
    <col min="56" max="56" width="8.88671875" style="21"/>
    <col min="57" max="57" width="8.88671875" style="68"/>
    <col min="58" max="58" width="8.88671875" style="18"/>
  </cols>
  <sheetData>
    <row r="1" spans="1:60" s="21" customFormat="1" ht="25.8">
      <c r="A1" s="85" t="s">
        <v>312</v>
      </c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  <c r="AF1" s="86"/>
      <c r="AG1" s="86"/>
      <c r="AH1" s="86"/>
      <c r="AI1" s="86"/>
      <c r="AJ1" s="86"/>
      <c r="AK1" s="86"/>
      <c r="AL1" s="86"/>
      <c r="AM1" s="86"/>
      <c r="AN1" s="86"/>
      <c r="AO1" s="86"/>
      <c r="AP1" s="86"/>
      <c r="AQ1" s="86"/>
      <c r="AR1" s="86"/>
      <c r="AS1" s="86"/>
      <c r="AT1" s="86"/>
      <c r="AU1" s="86"/>
      <c r="AV1" s="86"/>
      <c r="AW1" s="86"/>
      <c r="AX1" s="86"/>
      <c r="AY1" s="86"/>
      <c r="AZ1" s="86"/>
      <c r="BA1" s="86"/>
      <c r="BB1" s="86"/>
      <c r="BC1" s="86"/>
      <c r="BD1" s="86"/>
      <c r="BE1" s="67"/>
    </row>
    <row r="2" spans="1:60" s="18" customFormat="1" ht="25.8">
      <c r="A2" s="82" t="s">
        <v>6</v>
      </c>
      <c r="B2" s="83"/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83"/>
      <c r="O2" s="83"/>
      <c r="P2" s="83"/>
      <c r="Q2" s="83"/>
      <c r="R2" s="83"/>
      <c r="S2" s="83"/>
      <c r="T2" s="83"/>
      <c r="U2" s="83"/>
      <c r="V2" s="83"/>
      <c r="W2" s="83"/>
      <c r="X2" s="83"/>
      <c r="Y2" s="83"/>
      <c r="Z2" s="83"/>
      <c r="AA2" s="83"/>
      <c r="AB2" s="83"/>
      <c r="AC2" s="84" t="s">
        <v>9</v>
      </c>
      <c r="AD2" s="83"/>
      <c r="AE2" s="83"/>
      <c r="AF2" s="83"/>
      <c r="AG2" s="83"/>
      <c r="AH2" s="83"/>
      <c r="AI2" s="83"/>
      <c r="AJ2" s="83"/>
      <c r="AK2" s="83"/>
      <c r="AL2" s="83"/>
      <c r="AM2" s="83"/>
      <c r="AN2" s="83"/>
      <c r="AO2" s="83"/>
      <c r="AP2" s="83"/>
      <c r="AQ2" s="83"/>
      <c r="AR2" s="83"/>
      <c r="AS2" s="83"/>
      <c r="AT2" s="83"/>
      <c r="AU2" s="83"/>
      <c r="AV2" s="83"/>
      <c r="AW2" s="83"/>
      <c r="AX2" s="83"/>
      <c r="AY2" s="83"/>
      <c r="AZ2" s="83"/>
      <c r="BA2" s="83"/>
      <c r="BB2" s="83"/>
      <c r="BC2" s="83"/>
      <c r="BD2" s="83"/>
      <c r="BE2" s="77"/>
    </row>
    <row r="3" spans="1:60">
      <c r="A3" t="s">
        <v>257</v>
      </c>
      <c r="B3" t="s">
        <v>258</v>
      </c>
      <c r="C3" t="s">
        <v>259</v>
      </c>
      <c r="D3" t="s">
        <v>260</v>
      </c>
      <c r="E3" t="s">
        <v>261</v>
      </c>
      <c r="F3" t="s">
        <v>262</v>
      </c>
      <c r="G3" t="s">
        <v>263</v>
      </c>
      <c r="H3" t="s">
        <v>264</v>
      </c>
      <c r="I3" t="s">
        <v>265</v>
      </c>
      <c r="J3" t="s">
        <v>266</v>
      </c>
      <c r="K3" t="s">
        <v>267</v>
      </c>
      <c r="L3" t="s">
        <v>268</v>
      </c>
      <c r="M3" t="s">
        <v>269</v>
      </c>
      <c r="N3" t="s">
        <v>270</v>
      </c>
      <c r="O3" t="s">
        <v>271</v>
      </c>
      <c r="P3" t="s">
        <v>272</v>
      </c>
      <c r="Q3" t="s">
        <v>273</v>
      </c>
      <c r="R3" t="s">
        <v>274</v>
      </c>
      <c r="S3" t="s">
        <v>275</v>
      </c>
      <c r="T3" t="s">
        <v>276</v>
      </c>
      <c r="U3" t="s">
        <v>277</v>
      </c>
      <c r="V3" t="s">
        <v>278</v>
      </c>
      <c r="W3" t="s">
        <v>279</v>
      </c>
      <c r="X3" t="s">
        <v>280</v>
      </c>
      <c r="Y3" t="s">
        <v>281</v>
      </c>
      <c r="Z3" t="s">
        <v>282</v>
      </c>
      <c r="AA3" t="s">
        <v>283</v>
      </c>
      <c r="AB3" t="s">
        <v>284</v>
      </c>
      <c r="AC3" t="s">
        <v>285</v>
      </c>
      <c r="AD3" t="s">
        <v>286</v>
      </c>
      <c r="AE3" t="s">
        <v>287</v>
      </c>
      <c r="AF3" t="s">
        <v>288</v>
      </c>
      <c r="AG3" t="s">
        <v>289</v>
      </c>
      <c r="AH3" t="s">
        <v>290</v>
      </c>
      <c r="AI3" t="s">
        <v>291</v>
      </c>
      <c r="AJ3" t="s">
        <v>292</v>
      </c>
      <c r="AK3" t="s">
        <v>293</v>
      </c>
      <c r="AL3" t="s">
        <v>294</v>
      </c>
      <c r="AM3" t="s">
        <v>295</v>
      </c>
      <c r="AN3" t="s">
        <v>296</v>
      </c>
      <c r="AO3" t="s">
        <v>297</v>
      </c>
      <c r="AP3" t="s">
        <v>298</v>
      </c>
      <c r="AQ3" t="s">
        <v>299</v>
      </c>
      <c r="AR3" t="s">
        <v>300</v>
      </c>
      <c r="AS3" t="s">
        <v>301</v>
      </c>
      <c r="AT3" t="s">
        <v>302</v>
      </c>
      <c r="AU3" t="s">
        <v>303</v>
      </c>
      <c r="AV3" t="s">
        <v>304</v>
      </c>
      <c r="AW3" t="s">
        <v>305</v>
      </c>
      <c r="AX3" t="s">
        <v>306</v>
      </c>
      <c r="AY3" t="s">
        <v>307</v>
      </c>
      <c r="AZ3" t="s">
        <v>308</v>
      </c>
      <c r="BA3" t="s">
        <v>309</v>
      </c>
      <c r="BB3" t="s">
        <v>310</v>
      </c>
      <c r="BC3" t="s">
        <v>311</v>
      </c>
      <c r="BF3" s="18" t="str">
        <f t="shared" ref="BF3:BF34" si="0">A3</f>
        <v>Particle Diameter</v>
      </c>
      <c r="BG3" t="s">
        <v>6</v>
      </c>
      <c r="BH3" t="s">
        <v>9</v>
      </c>
    </row>
    <row r="4" spans="1:60">
      <c r="A4">
        <v>2500</v>
      </c>
      <c r="B4">
        <v>0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F4" s="21">
        <f t="shared" si="0"/>
        <v>2500</v>
      </c>
      <c r="BG4">
        <f t="shared" ref="BG4:BG35" si="1">AVERAGE(B4:AB4)</f>
        <v>0</v>
      </c>
      <c r="BH4">
        <f>AVERAGE(AC4:BC4)</f>
        <v>0</v>
      </c>
    </row>
    <row r="5" spans="1:60">
      <c r="A5">
        <v>2219.5509999999999</v>
      </c>
      <c r="B5">
        <v>0</v>
      </c>
      <c r="C5">
        <v>0</v>
      </c>
      <c r="D5">
        <v>0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F5" s="21">
        <f t="shared" si="0"/>
        <v>2219.5509999999999</v>
      </c>
      <c r="BG5" s="18">
        <f t="shared" si="1"/>
        <v>0</v>
      </c>
      <c r="BH5" s="18">
        <f t="shared" ref="BH5:BH68" si="2">AVERAGE(AC5:BC5)</f>
        <v>0</v>
      </c>
    </row>
    <row r="6" spans="1:60">
      <c r="A6">
        <v>1970.5619999999999</v>
      </c>
      <c r="B6">
        <v>0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F6" s="21">
        <f t="shared" si="0"/>
        <v>1970.5619999999999</v>
      </c>
      <c r="BG6" s="18">
        <f t="shared" si="1"/>
        <v>0</v>
      </c>
      <c r="BH6" s="18">
        <f t="shared" si="2"/>
        <v>0</v>
      </c>
    </row>
    <row r="7" spans="1:60">
      <c r="A7">
        <v>1749.5050000000001</v>
      </c>
      <c r="B7">
        <v>0</v>
      </c>
      <c r="C7">
        <v>0</v>
      </c>
      <c r="D7">
        <v>0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F7" s="21">
        <f t="shared" si="0"/>
        <v>1749.5050000000001</v>
      </c>
      <c r="BG7" s="18">
        <f t="shared" si="1"/>
        <v>0</v>
      </c>
      <c r="BH7" s="18">
        <f t="shared" si="2"/>
        <v>0</v>
      </c>
    </row>
    <row r="8" spans="1:60">
      <c r="A8">
        <v>1553.2460000000001</v>
      </c>
      <c r="B8">
        <v>0</v>
      </c>
      <c r="C8">
        <v>0</v>
      </c>
      <c r="D8">
        <v>0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F8" s="21">
        <f t="shared" si="0"/>
        <v>1553.2460000000001</v>
      </c>
      <c r="BG8" s="18">
        <f t="shared" si="1"/>
        <v>0</v>
      </c>
      <c r="BH8" s="18">
        <f t="shared" si="2"/>
        <v>0</v>
      </c>
    </row>
    <row r="9" spans="1:60">
      <c r="A9">
        <v>1379.0039999999999</v>
      </c>
      <c r="B9">
        <v>0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0</v>
      </c>
      <c r="K9">
        <v>0</v>
      </c>
      <c r="L9">
        <v>1.6000000000005343E-2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1.6999999999995907E-2</v>
      </c>
      <c r="AG9">
        <v>0</v>
      </c>
      <c r="AH9">
        <v>0</v>
      </c>
      <c r="AI9">
        <v>4.2000000000001592E-2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3.1999999999996476E-2</v>
      </c>
      <c r="AQ9">
        <v>0.14400000000000546</v>
      </c>
      <c r="AR9">
        <v>0</v>
      </c>
      <c r="AS9">
        <v>0</v>
      </c>
      <c r="AT9">
        <v>0</v>
      </c>
      <c r="AU9">
        <v>7.6999999999998181E-2</v>
      </c>
      <c r="AV9">
        <v>2.5000000000005684E-2</v>
      </c>
      <c r="AW9">
        <v>0</v>
      </c>
      <c r="AX9">
        <v>0.10500000000000398</v>
      </c>
      <c r="AY9">
        <v>0</v>
      </c>
      <c r="AZ9">
        <v>0</v>
      </c>
      <c r="BA9">
        <v>0</v>
      </c>
      <c r="BB9">
        <v>6.4999999999997726E-2</v>
      </c>
      <c r="BC9">
        <v>0</v>
      </c>
      <c r="BF9" s="21">
        <f t="shared" si="0"/>
        <v>1379.0039999999999</v>
      </c>
      <c r="BG9" s="18">
        <f t="shared" si="1"/>
        <v>5.9259259259279045E-4</v>
      </c>
      <c r="BH9" s="18">
        <f t="shared" si="2"/>
        <v>1.8777777777777963E-2</v>
      </c>
    </row>
    <row r="10" spans="1:60">
      <c r="A10">
        <v>1224.308</v>
      </c>
      <c r="B10">
        <v>0</v>
      </c>
      <c r="C10">
        <v>0</v>
      </c>
      <c r="D10">
        <v>0</v>
      </c>
      <c r="E10">
        <v>0</v>
      </c>
      <c r="F10">
        <v>0</v>
      </c>
      <c r="G10">
        <v>0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0.61699999999999022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0.2219999999999942</v>
      </c>
      <c r="AY10">
        <v>0</v>
      </c>
      <c r="AZ10">
        <v>0</v>
      </c>
      <c r="BA10">
        <v>0</v>
      </c>
      <c r="BB10">
        <v>0</v>
      </c>
      <c r="BC10">
        <v>0</v>
      </c>
      <c r="BF10" s="21">
        <f t="shared" si="0"/>
        <v>1224.308</v>
      </c>
      <c r="BG10" s="18">
        <f t="shared" si="1"/>
        <v>0</v>
      </c>
      <c r="BH10" s="18">
        <f t="shared" si="2"/>
        <v>3.1074074074073497E-2</v>
      </c>
    </row>
    <row r="11" spans="1:60">
      <c r="A11">
        <v>1086.9649999999999</v>
      </c>
      <c r="B11">
        <v>0.27299999999999613</v>
      </c>
      <c r="C11">
        <v>0.42700000000000671</v>
      </c>
      <c r="D11">
        <v>0.48199999999999932</v>
      </c>
      <c r="E11">
        <v>0.29500000000000171</v>
      </c>
      <c r="F11">
        <v>0.38599999999999568</v>
      </c>
      <c r="G11">
        <v>0.54300000000000637</v>
      </c>
      <c r="H11">
        <v>0.34199999999999875</v>
      </c>
      <c r="I11">
        <v>0.31900000000000261</v>
      </c>
      <c r="J11">
        <v>0.367999999999995</v>
      </c>
      <c r="K11">
        <v>0</v>
      </c>
      <c r="L11">
        <v>1.3909999999999911</v>
      </c>
      <c r="M11">
        <v>0</v>
      </c>
      <c r="N11">
        <v>0</v>
      </c>
      <c r="O11">
        <v>0</v>
      </c>
      <c r="P11">
        <v>0</v>
      </c>
      <c r="Q11">
        <v>0.55500000000000682</v>
      </c>
      <c r="R11">
        <v>0.37999999999999545</v>
      </c>
      <c r="S11">
        <v>0.68999999999999773</v>
      </c>
      <c r="T11">
        <v>0.8370000000000033</v>
      </c>
      <c r="U11">
        <v>0.83499999999999375</v>
      </c>
      <c r="V11">
        <v>0</v>
      </c>
      <c r="W11">
        <v>0.35699999999999932</v>
      </c>
      <c r="X11">
        <v>0.84799999999999898</v>
      </c>
      <c r="Y11">
        <v>0</v>
      </c>
      <c r="Z11">
        <v>0.86499999999999488</v>
      </c>
      <c r="AA11">
        <v>0.51600000000000534</v>
      </c>
      <c r="AB11">
        <v>0</v>
      </c>
      <c r="AC11">
        <v>0.2879999999999967</v>
      </c>
      <c r="AD11">
        <v>0.54600000000000648</v>
      </c>
      <c r="AE11">
        <v>0.367999999999995</v>
      </c>
      <c r="AF11">
        <v>1.4759999999999991</v>
      </c>
      <c r="AG11">
        <v>0.23600000000000421</v>
      </c>
      <c r="AH11">
        <v>0.29200000000000159</v>
      </c>
      <c r="AI11">
        <v>2.164999999999992</v>
      </c>
      <c r="AJ11">
        <v>0.3469999999999942</v>
      </c>
      <c r="AK11">
        <v>0.56900000000000261</v>
      </c>
      <c r="AL11">
        <v>0.26699999999999591</v>
      </c>
      <c r="AM11">
        <v>0.30200000000000671</v>
      </c>
      <c r="AN11">
        <v>0.25100000000000477</v>
      </c>
      <c r="AO11">
        <v>0.28199999999999648</v>
      </c>
      <c r="AP11">
        <v>1.6500000000000057</v>
      </c>
      <c r="AQ11">
        <v>3.7190000000000083</v>
      </c>
      <c r="AR11">
        <v>0.27299999999999613</v>
      </c>
      <c r="AS11">
        <v>0.54300000000000637</v>
      </c>
      <c r="AT11">
        <v>0.59399999999999409</v>
      </c>
      <c r="AU11">
        <v>2.4620000000000033</v>
      </c>
      <c r="AV11">
        <v>1.5319999999999965</v>
      </c>
      <c r="AW11">
        <v>0.81199999999999761</v>
      </c>
      <c r="AX11">
        <v>3.4399999999999977</v>
      </c>
      <c r="AY11">
        <v>0.41200000000000614</v>
      </c>
      <c r="AZ11">
        <v>0.59799999999999898</v>
      </c>
      <c r="BA11">
        <v>0.81799999999999784</v>
      </c>
      <c r="BB11">
        <v>2.2890000000000015</v>
      </c>
      <c r="BC11">
        <v>0.53100000000000591</v>
      </c>
      <c r="BF11" s="21">
        <f t="shared" si="0"/>
        <v>1086.9649999999999</v>
      </c>
      <c r="BG11" s="18">
        <f t="shared" si="1"/>
        <v>0.39662962962962922</v>
      </c>
      <c r="BH11" s="18">
        <f t="shared" si="2"/>
        <v>1.0022962962962967</v>
      </c>
    </row>
    <row r="12" spans="1:60">
      <c r="A12">
        <v>965.03</v>
      </c>
      <c r="B12">
        <v>7.6490000000000009</v>
      </c>
      <c r="C12">
        <v>10.445999999999998</v>
      </c>
      <c r="D12">
        <v>6.527000000000001</v>
      </c>
      <c r="E12">
        <v>11</v>
      </c>
      <c r="F12">
        <v>6.9510000000000076</v>
      </c>
      <c r="G12">
        <v>8.3619999999999948</v>
      </c>
      <c r="H12">
        <v>10.210999999999999</v>
      </c>
      <c r="I12">
        <v>6.9949999999999903</v>
      </c>
      <c r="J12">
        <v>6.5170000000000101</v>
      </c>
      <c r="K12">
        <v>0</v>
      </c>
      <c r="L12">
        <v>7.2019999999999982</v>
      </c>
      <c r="M12">
        <v>0</v>
      </c>
      <c r="N12">
        <v>0</v>
      </c>
      <c r="O12">
        <v>0</v>
      </c>
      <c r="P12">
        <v>0</v>
      </c>
      <c r="Q12">
        <v>8.5759999999999934</v>
      </c>
      <c r="R12">
        <v>7.1129999999999995</v>
      </c>
      <c r="S12">
        <v>7.0289999999999964</v>
      </c>
      <c r="T12">
        <v>6.7590000000000003</v>
      </c>
      <c r="U12">
        <v>5.8050000000000068</v>
      </c>
      <c r="V12">
        <v>0</v>
      </c>
      <c r="W12">
        <v>7.8760000000000048</v>
      </c>
      <c r="X12">
        <v>6.1440000000000055</v>
      </c>
      <c r="Y12">
        <v>0</v>
      </c>
      <c r="Z12">
        <v>9.3700000000000045</v>
      </c>
      <c r="AA12">
        <v>7.3109999999999928</v>
      </c>
      <c r="AB12">
        <v>0</v>
      </c>
      <c r="AC12">
        <v>10.703000000000003</v>
      </c>
      <c r="AD12">
        <v>8.6789999999999878</v>
      </c>
      <c r="AE12">
        <v>6.8090000000000117</v>
      </c>
      <c r="AF12">
        <v>11.582000000000008</v>
      </c>
      <c r="AG12">
        <v>8.0339999999999918</v>
      </c>
      <c r="AH12">
        <v>7.5439999999999969</v>
      </c>
      <c r="AI12">
        <v>10.049000000000007</v>
      </c>
      <c r="AJ12">
        <v>8.4909999999999997</v>
      </c>
      <c r="AK12">
        <v>9.9809999999999945</v>
      </c>
      <c r="AL12">
        <v>10.921000000000006</v>
      </c>
      <c r="AM12">
        <v>7.9789999999999992</v>
      </c>
      <c r="AN12">
        <v>7.6569999999999965</v>
      </c>
      <c r="AO12">
        <v>7.76400000000001</v>
      </c>
      <c r="AP12">
        <v>9.0349999999999966</v>
      </c>
      <c r="AQ12">
        <v>10.567999999999998</v>
      </c>
      <c r="AR12">
        <v>7.7360000000000042</v>
      </c>
      <c r="AS12">
        <v>7.3049999999999926</v>
      </c>
      <c r="AT12">
        <v>8.51400000000001</v>
      </c>
      <c r="AU12">
        <v>8.7049999999999983</v>
      </c>
      <c r="AV12">
        <v>10.105000000000004</v>
      </c>
      <c r="AW12">
        <v>5.8910000000000053</v>
      </c>
      <c r="AX12">
        <v>10.774000000000001</v>
      </c>
      <c r="AY12">
        <v>7.7599999999999909</v>
      </c>
      <c r="AZ12">
        <v>5.5640000000000072</v>
      </c>
      <c r="BA12">
        <v>8.0349999999999966</v>
      </c>
      <c r="BB12">
        <v>8.953000000000003</v>
      </c>
      <c r="BC12">
        <v>6.840999999999994</v>
      </c>
      <c r="BF12" s="21">
        <f t="shared" si="0"/>
        <v>965.03</v>
      </c>
      <c r="BG12" s="18">
        <f t="shared" si="1"/>
        <v>5.4756666666666671</v>
      </c>
      <c r="BH12" s="18">
        <f t="shared" si="2"/>
        <v>8.5918148148148159</v>
      </c>
    </row>
    <row r="13" spans="1:60">
      <c r="A13">
        <v>856.77300000000002</v>
      </c>
      <c r="B13">
        <v>14.260000000000005</v>
      </c>
      <c r="C13">
        <v>16.584999999999994</v>
      </c>
      <c r="D13">
        <v>12.212999999999994</v>
      </c>
      <c r="E13">
        <v>17.584000000000003</v>
      </c>
      <c r="F13">
        <v>12.99499999999999</v>
      </c>
      <c r="G13">
        <v>13.894000000000005</v>
      </c>
      <c r="H13">
        <v>16.435000000000002</v>
      </c>
      <c r="I13">
        <v>13.199000000000012</v>
      </c>
      <c r="J13">
        <v>12.329999999999998</v>
      </c>
      <c r="K13">
        <v>0.48099999999999454</v>
      </c>
      <c r="L13">
        <v>11.246000000000009</v>
      </c>
      <c r="M13">
        <v>0.42700000000000671</v>
      </c>
      <c r="N13">
        <v>0.50600000000000023</v>
      </c>
      <c r="O13">
        <v>0.47700000000000387</v>
      </c>
      <c r="P13">
        <v>0.42900000000000205</v>
      </c>
      <c r="Q13">
        <v>13.992000000000004</v>
      </c>
      <c r="R13">
        <v>13.269000000000005</v>
      </c>
      <c r="S13">
        <v>12.198000000000008</v>
      </c>
      <c r="T13">
        <v>11.682000000000002</v>
      </c>
      <c r="U13">
        <v>10.396000000000001</v>
      </c>
      <c r="V13">
        <v>0.4030000000000058</v>
      </c>
      <c r="W13">
        <v>14.316999999999993</v>
      </c>
      <c r="X13">
        <v>11.143000000000001</v>
      </c>
      <c r="Y13">
        <v>0.40099999999999625</v>
      </c>
      <c r="Z13">
        <v>14.602999999999994</v>
      </c>
      <c r="AA13">
        <v>13.308000000000007</v>
      </c>
      <c r="AB13">
        <v>0.45900000000000318</v>
      </c>
      <c r="AC13">
        <v>17.356999999999999</v>
      </c>
      <c r="AD13">
        <v>13.936000000000007</v>
      </c>
      <c r="AE13">
        <v>12.86</v>
      </c>
      <c r="AF13">
        <v>17.161999999999992</v>
      </c>
      <c r="AG13">
        <v>14.924000000000007</v>
      </c>
      <c r="AH13">
        <v>14.084000000000003</v>
      </c>
      <c r="AI13">
        <v>14.840999999999994</v>
      </c>
      <c r="AJ13">
        <v>14.702000000000012</v>
      </c>
      <c r="AK13">
        <v>15.622</v>
      </c>
      <c r="AL13">
        <v>17.542000000000002</v>
      </c>
      <c r="AM13">
        <v>14.60799999999999</v>
      </c>
      <c r="AN13">
        <v>14.358000000000004</v>
      </c>
      <c r="AO13">
        <v>14.387999999999991</v>
      </c>
      <c r="AP13">
        <v>13.626999999999995</v>
      </c>
      <c r="AQ13">
        <v>14.399999999999991</v>
      </c>
      <c r="AR13">
        <v>14.381</v>
      </c>
      <c r="AS13">
        <v>12.799999999999997</v>
      </c>
      <c r="AT13">
        <v>14.176000000000002</v>
      </c>
      <c r="AU13">
        <v>12.739000000000004</v>
      </c>
      <c r="AV13">
        <v>15.125999999999991</v>
      </c>
      <c r="AW13">
        <v>10.370999999999995</v>
      </c>
      <c r="AX13">
        <v>15.082000000000008</v>
      </c>
      <c r="AY13">
        <v>14.141999999999996</v>
      </c>
      <c r="AZ13">
        <v>10.509</v>
      </c>
      <c r="BA13">
        <v>12.914000000000001</v>
      </c>
      <c r="BB13">
        <v>13.105999999999995</v>
      </c>
      <c r="BC13">
        <v>12.584999999999994</v>
      </c>
      <c r="BF13" s="21">
        <f t="shared" si="0"/>
        <v>856.77300000000002</v>
      </c>
      <c r="BG13" s="18">
        <f t="shared" si="1"/>
        <v>9.6011851851851855</v>
      </c>
      <c r="BH13" s="18">
        <f t="shared" si="2"/>
        <v>14.16081481481481</v>
      </c>
    </row>
    <row r="14" spans="1:60">
      <c r="A14">
        <v>760.66099999999994</v>
      </c>
      <c r="B14">
        <v>26.927999999999997</v>
      </c>
      <c r="C14">
        <v>25.652999999999999</v>
      </c>
      <c r="D14">
        <v>22.990000000000009</v>
      </c>
      <c r="E14">
        <v>27.477999999999994</v>
      </c>
      <c r="F14">
        <v>24.495000000000005</v>
      </c>
      <c r="G14">
        <v>22.693999999999996</v>
      </c>
      <c r="H14">
        <v>25.749000000000002</v>
      </c>
      <c r="I14">
        <v>25.088999999999992</v>
      </c>
      <c r="J14">
        <v>23.315999999999995</v>
      </c>
      <c r="K14">
        <v>2.3000000000000114</v>
      </c>
      <c r="L14">
        <v>16.806999999999995</v>
      </c>
      <c r="M14">
        <v>1.8929999999999865</v>
      </c>
      <c r="N14">
        <v>2.6260000000000048</v>
      </c>
      <c r="O14">
        <v>2.3019999999999925</v>
      </c>
      <c r="P14">
        <v>1.9399999999999977</v>
      </c>
      <c r="Q14">
        <v>22.141999999999996</v>
      </c>
      <c r="R14">
        <v>24.993000000000002</v>
      </c>
      <c r="S14">
        <v>21.012</v>
      </c>
      <c r="T14">
        <v>20.073999999999991</v>
      </c>
      <c r="U14">
        <v>18.551000000000002</v>
      </c>
      <c r="V14">
        <v>1.7959999999999923</v>
      </c>
      <c r="W14">
        <v>26.427</v>
      </c>
      <c r="X14">
        <v>20.304999999999993</v>
      </c>
      <c r="Y14">
        <v>1.7109999999999985</v>
      </c>
      <c r="Z14">
        <v>21.860000000000007</v>
      </c>
      <c r="AA14">
        <v>24.552999999999997</v>
      </c>
      <c r="AB14">
        <v>2.0930000000000035</v>
      </c>
      <c r="AC14">
        <v>27.730000000000004</v>
      </c>
      <c r="AD14">
        <v>21.506999999999998</v>
      </c>
      <c r="AE14">
        <v>24.444999999999993</v>
      </c>
      <c r="AF14">
        <v>23.908000000000008</v>
      </c>
      <c r="AG14">
        <v>28.173999999999999</v>
      </c>
      <c r="AH14">
        <v>26.622999999999998</v>
      </c>
      <c r="AI14">
        <v>20.630000000000003</v>
      </c>
      <c r="AJ14">
        <v>25.427999999999997</v>
      </c>
      <c r="AK14">
        <v>23.451000000000001</v>
      </c>
      <c r="AL14">
        <v>27.551999999999992</v>
      </c>
      <c r="AM14">
        <v>27.164000000000001</v>
      </c>
      <c r="AN14">
        <v>27.266999999999996</v>
      </c>
      <c r="AO14">
        <v>27.031000000000006</v>
      </c>
      <c r="AP14">
        <v>19.417000000000009</v>
      </c>
      <c r="AQ14">
        <v>17.976000000000006</v>
      </c>
      <c r="AR14">
        <v>27.097999999999999</v>
      </c>
      <c r="AS14">
        <v>22.312000000000005</v>
      </c>
      <c r="AT14">
        <v>23.393999999999991</v>
      </c>
      <c r="AU14">
        <v>17.586999999999996</v>
      </c>
      <c r="AV14">
        <v>21.389000000000003</v>
      </c>
      <c r="AW14">
        <v>18.114999999999995</v>
      </c>
      <c r="AX14">
        <v>19.605999999999995</v>
      </c>
      <c r="AY14">
        <v>26.183000000000007</v>
      </c>
      <c r="AZ14">
        <v>19.779999999999994</v>
      </c>
      <c r="BA14">
        <v>20.028000000000006</v>
      </c>
      <c r="BB14">
        <v>18.091000000000001</v>
      </c>
      <c r="BC14">
        <v>23.367000000000004</v>
      </c>
      <c r="BF14" s="21">
        <f t="shared" si="0"/>
        <v>760.66099999999994</v>
      </c>
      <c r="BG14" s="18">
        <f t="shared" si="1"/>
        <v>16.954703703703704</v>
      </c>
      <c r="BH14" s="18">
        <f t="shared" si="2"/>
        <v>23.157518518518518</v>
      </c>
    </row>
    <row r="15" spans="1:60">
      <c r="A15">
        <v>675.33</v>
      </c>
      <c r="B15">
        <v>26.237000000000002</v>
      </c>
      <c r="C15">
        <v>23.896000000000004</v>
      </c>
      <c r="D15">
        <v>22.984999999999999</v>
      </c>
      <c r="E15">
        <v>25.484000000000002</v>
      </c>
      <c r="F15">
        <v>24.244000000000003</v>
      </c>
      <c r="G15">
        <v>22.101999999999997</v>
      </c>
      <c r="H15">
        <v>24.376999999999999</v>
      </c>
      <c r="I15">
        <v>24.868000000000002</v>
      </c>
      <c r="J15">
        <v>23.564999999999998</v>
      </c>
      <c r="K15">
        <v>5.3489999999999895</v>
      </c>
      <c r="L15">
        <v>16.933</v>
      </c>
      <c r="M15">
        <v>4.4820000000000135</v>
      </c>
      <c r="N15">
        <v>6.1089999999999947</v>
      </c>
      <c r="O15">
        <v>5.3950000000000102</v>
      </c>
      <c r="P15">
        <v>4.6170000000000044</v>
      </c>
      <c r="Q15">
        <v>21.744</v>
      </c>
      <c r="R15">
        <v>24.626999999999999</v>
      </c>
      <c r="S15">
        <v>21.036000000000001</v>
      </c>
      <c r="T15">
        <v>20.138000000000005</v>
      </c>
      <c r="U15">
        <v>19.004999999999995</v>
      </c>
      <c r="V15">
        <v>4.3810000000000002</v>
      </c>
      <c r="W15">
        <v>25.452000000000002</v>
      </c>
      <c r="X15">
        <v>20.529000000000003</v>
      </c>
      <c r="Y15">
        <v>4.1760000000000019</v>
      </c>
      <c r="Z15">
        <v>20.875</v>
      </c>
      <c r="AA15">
        <v>23.944999999999997</v>
      </c>
      <c r="AB15">
        <v>4.8269999999999982</v>
      </c>
      <c r="AC15">
        <v>25.784999999999997</v>
      </c>
      <c r="AD15">
        <v>21.096000000000004</v>
      </c>
      <c r="AE15">
        <v>24.330000000000002</v>
      </c>
      <c r="AF15">
        <v>22.210999999999999</v>
      </c>
      <c r="AG15">
        <v>27.188999999999997</v>
      </c>
      <c r="AH15">
        <v>25.990000000000002</v>
      </c>
      <c r="AI15">
        <v>19.874000000000002</v>
      </c>
      <c r="AJ15">
        <v>24.595999999999997</v>
      </c>
      <c r="AK15">
        <v>22.245000000000001</v>
      </c>
      <c r="AL15">
        <v>25.669000000000004</v>
      </c>
      <c r="AM15">
        <v>26.167000000000002</v>
      </c>
      <c r="AN15">
        <v>26.59</v>
      </c>
      <c r="AO15">
        <v>26.233999999999998</v>
      </c>
      <c r="AP15">
        <v>18.975999999999999</v>
      </c>
      <c r="AQ15">
        <v>17.015999999999998</v>
      </c>
      <c r="AR15">
        <v>26.334</v>
      </c>
      <c r="AS15">
        <v>22.189</v>
      </c>
      <c r="AT15">
        <v>22.491000000000003</v>
      </c>
      <c r="AU15">
        <v>17.152999999999999</v>
      </c>
      <c r="AV15">
        <v>20.317</v>
      </c>
      <c r="AW15">
        <v>18.536000000000008</v>
      </c>
      <c r="AX15">
        <v>18.527999999999999</v>
      </c>
      <c r="AY15">
        <v>25.28</v>
      </c>
      <c r="AZ15">
        <v>20.366</v>
      </c>
      <c r="BA15">
        <v>19.814999999999998</v>
      </c>
      <c r="BB15">
        <v>17.423999999999999</v>
      </c>
      <c r="BC15">
        <v>23.124000000000002</v>
      </c>
      <c r="BF15" s="21">
        <f t="shared" si="0"/>
        <v>675.33</v>
      </c>
      <c r="BG15" s="18">
        <f t="shared" si="1"/>
        <v>17.458444444444442</v>
      </c>
      <c r="BH15" s="18">
        <f t="shared" si="2"/>
        <v>22.426851851851854</v>
      </c>
    </row>
    <row r="16" spans="1:60">
      <c r="A16">
        <v>599.572</v>
      </c>
      <c r="B16">
        <v>11.021999999999998</v>
      </c>
      <c r="C16">
        <v>9.0079999999999991</v>
      </c>
      <c r="D16">
        <v>11.536999999999999</v>
      </c>
      <c r="E16">
        <v>9.2939999999999987</v>
      </c>
      <c r="F16">
        <v>11.357999999999997</v>
      </c>
      <c r="G16">
        <v>10.875</v>
      </c>
      <c r="H16">
        <v>10.536</v>
      </c>
      <c r="I16">
        <v>11.711000000000002</v>
      </c>
      <c r="J16">
        <v>12.702000000000002</v>
      </c>
      <c r="K16">
        <v>11.566000000000003</v>
      </c>
      <c r="L16">
        <v>11.134999999999998</v>
      </c>
      <c r="M16">
        <v>9.6909999999999883</v>
      </c>
      <c r="N16">
        <v>13.316000000000003</v>
      </c>
      <c r="O16">
        <v>11.719999999999999</v>
      </c>
      <c r="P16">
        <v>10.024000000000001</v>
      </c>
      <c r="Q16">
        <v>11.812999999999999</v>
      </c>
      <c r="R16">
        <v>11.221</v>
      </c>
      <c r="S16">
        <v>11.630999999999997</v>
      </c>
      <c r="T16">
        <v>11.307999999999996</v>
      </c>
      <c r="U16">
        <v>11.499000000000002</v>
      </c>
      <c r="V16">
        <v>9.6000000000000085</v>
      </c>
      <c r="W16">
        <v>9.8080000000000016</v>
      </c>
      <c r="X16">
        <v>11.395999999999997</v>
      </c>
      <c r="Y16">
        <v>9.1300000000000097</v>
      </c>
      <c r="Z16">
        <v>10.09</v>
      </c>
      <c r="AA16">
        <v>10.297000000000001</v>
      </c>
      <c r="AB16">
        <v>10.35199999999999</v>
      </c>
      <c r="AC16">
        <v>9.2580000000000009</v>
      </c>
      <c r="AD16">
        <v>11.614999999999998</v>
      </c>
      <c r="AE16">
        <v>11.794</v>
      </c>
      <c r="AF16">
        <v>9.9809999999999981</v>
      </c>
      <c r="AG16">
        <v>10.627000000000001</v>
      </c>
      <c r="AH16">
        <v>11.059999999999999</v>
      </c>
      <c r="AI16">
        <v>11.319000000000003</v>
      </c>
      <c r="AJ16">
        <v>10.815</v>
      </c>
      <c r="AK16">
        <v>10.276</v>
      </c>
      <c r="AL16">
        <v>9.7469999999999999</v>
      </c>
      <c r="AM16">
        <v>10.103000000000002</v>
      </c>
      <c r="AN16">
        <v>11.233999999999998</v>
      </c>
      <c r="AO16">
        <v>10.713999999999999</v>
      </c>
      <c r="AP16">
        <v>11.203999999999997</v>
      </c>
      <c r="AQ16">
        <v>10.119000000000003</v>
      </c>
      <c r="AR16">
        <v>10.856000000000002</v>
      </c>
      <c r="AS16">
        <v>11.672000000000001</v>
      </c>
      <c r="AT16">
        <v>9.916999999999998</v>
      </c>
      <c r="AU16">
        <v>10.427</v>
      </c>
      <c r="AV16">
        <v>10.317</v>
      </c>
      <c r="AW16">
        <v>11.226999999999997</v>
      </c>
      <c r="AX16">
        <v>10.416</v>
      </c>
      <c r="AY16">
        <v>10.009</v>
      </c>
      <c r="AZ16">
        <v>12.059000000000001</v>
      </c>
      <c r="BA16">
        <v>11.436</v>
      </c>
      <c r="BB16">
        <v>9.8590000000000018</v>
      </c>
      <c r="BC16">
        <v>10.965</v>
      </c>
      <c r="BF16" s="21">
        <f t="shared" si="0"/>
        <v>599.572</v>
      </c>
      <c r="BG16" s="18">
        <f t="shared" si="1"/>
        <v>10.875555555555556</v>
      </c>
      <c r="BH16" s="18">
        <f t="shared" si="2"/>
        <v>10.704666666666665</v>
      </c>
    </row>
    <row r="17" spans="1:60">
      <c r="A17">
        <v>532.31200000000001</v>
      </c>
      <c r="B17">
        <v>5.3550000000000004</v>
      </c>
      <c r="C17">
        <v>3.9770000000000003</v>
      </c>
      <c r="D17">
        <v>7.1569999999999965</v>
      </c>
      <c r="E17">
        <v>3.3340000000000005</v>
      </c>
      <c r="F17">
        <v>6.5760000000000023</v>
      </c>
      <c r="G17">
        <v>6.636000000000001</v>
      </c>
      <c r="H17">
        <v>5.125</v>
      </c>
      <c r="I17">
        <v>6.7169999999999987</v>
      </c>
      <c r="J17">
        <v>8.1370000000000022</v>
      </c>
      <c r="K17">
        <v>13.307000000000002</v>
      </c>
      <c r="L17">
        <v>8.3070000000000022</v>
      </c>
      <c r="M17">
        <v>11.447000000000003</v>
      </c>
      <c r="N17">
        <v>15.055999999999997</v>
      </c>
      <c r="O17">
        <v>13.504999999999995</v>
      </c>
      <c r="P17">
        <v>11.817999999999998</v>
      </c>
      <c r="Q17">
        <v>7.5710000000000015</v>
      </c>
      <c r="R17">
        <v>6.2379999999999978</v>
      </c>
      <c r="S17">
        <v>7.7910000000000004</v>
      </c>
      <c r="T17">
        <v>7.6390000000000029</v>
      </c>
      <c r="U17">
        <v>8.3249999999999993</v>
      </c>
      <c r="V17">
        <v>11.47999999999999</v>
      </c>
      <c r="W17">
        <v>4.5790000000000006</v>
      </c>
      <c r="X17">
        <v>7.6880000000000024</v>
      </c>
      <c r="Y17">
        <v>10.978999999999999</v>
      </c>
      <c r="Z17">
        <v>6.004999999999999</v>
      </c>
      <c r="AA17">
        <v>5.4660000000000011</v>
      </c>
      <c r="AB17">
        <v>11.978999999999999</v>
      </c>
      <c r="AC17">
        <v>3.2399999999999993</v>
      </c>
      <c r="AD17">
        <v>7.7149999999999981</v>
      </c>
      <c r="AE17">
        <v>6.9529999999999976</v>
      </c>
      <c r="AF17">
        <v>5.1940000000000008</v>
      </c>
      <c r="AG17">
        <v>4.4650000000000007</v>
      </c>
      <c r="AH17">
        <v>5.5020000000000007</v>
      </c>
      <c r="AI17">
        <v>7.5279999999999987</v>
      </c>
      <c r="AJ17">
        <v>5.7190000000000012</v>
      </c>
      <c r="AK17">
        <v>5.6810000000000009</v>
      </c>
      <c r="AL17">
        <v>3.6519999999999992</v>
      </c>
      <c r="AM17">
        <v>4.5129999999999999</v>
      </c>
      <c r="AN17">
        <v>5.3670000000000009</v>
      </c>
      <c r="AO17">
        <v>5.0619999999999994</v>
      </c>
      <c r="AP17">
        <v>7.929000000000002</v>
      </c>
      <c r="AQ17">
        <v>7.1679999999999993</v>
      </c>
      <c r="AR17">
        <v>5.1439999999999984</v>
      </c>
      <c r="AS17">
        <v>7.445999999999998</v>
      </c>
      <c r="AT17">
        <v>5.543000000000001</v>
      </c>
      <c r="AU17">
        <v>7.5480000000000018</v>
      </c>
      <c r="AV17">
        <v>6.34</v>
      </c>
      <c r="AW17">
        <v>8.397000000000002</v>
      </c>
      <c r="AX17">
        <v>6.8150000000000013</v>
      </c>
      <c r="AY17">
        <v>4.6749999999999989</v>
      </c>
      <c r="AZ17">
        <v>8.6890000000000001</v>
      </c>
      <c r="BA17">
        <v>7.804000000000002</v>
      </c>
      <c r="BB17">
        <v>6.8689999999999998</v>
      </c>
      <c r="BC17">
        <v>6.5129999999999981</v>
      </c>
      <c r="BF17" s="21">
        <f t="shared" si="0"/>
        <v>532.31200000000001</v>
      </c>
      <c r="BG17" s="18">
        <f t="shared" si="1"/>
        <v>8.2294074074074057</v>
      </c>
      <c r="BH17" s="18">
        <f t="shared" si="2"/>
        <v>6.202629629629631</v>
      </c>
    </row>
    <row r="18" spans="1:60">
      <c r="A18">
        <v>472.59699999999998</v>
      </c>
      <c r="B18">
        <v>4.9089999999999998</v>
      </c>
      <c r="C18">
        <v>5.4229999999999992</v>
      </c>
      <c r="D18">
        <v>6.3590000000000018</v>
      </c>
      <c r="E18">
        <v>3.4139999999999997</v>
      </c>
      <c r="F18">
        <v>6.2099999999999991</v>
      </c>
      <c r="G18">
        <v>6.3079999999999998</v>
      </c>
      <c r="H18">
        <v>4.3689999999999998</v>
      </c>
      <c r="I18">
        <v>6.0910000000000002</v>
      </c>
      <c r="J18">
        <v>6.3229999999999995</v>
      </c>
      <c r="K18">
        <v>11.436999999999998</v>
      </c>
      <c r="L18">
        <v>6.3539999999999992</v>
      </c>
      <c r="M18">
        <v>10.588000000000001</v>
      </c>
      <c r="N18">
        <v>12.262</v>
      </c>
      <c r="O18">
        <v>11.658999999999999</v>
      </c>
      <c r="P18">
        <v>10.878</v>
      </c>
      <c r="Q18">
        <v>6.0189999999999992</v>
      </c>
      <c r="R18">
        <v>5.8260000000000005</v>
      </c>
      <c r="S18">
        <v>6.6219999999999999</v>
      </c>
      <c r="T18">
        <v>6.2619999999999987</v>
      </c>
      <c r="U18">
        <v>6.9289999999999985</v>
      </c>
      <c r="V18">
        <v>10.967000000000006</v>
      </c>
      <c r="W18">
        <v>5.8579999999999997</v>
      </c>
      <c r="X18">
        <v>6.4949999999999992</v>
      </c>
      <c r="Y18">
        <v>10.691999999999993</v>
      </c>
      <c r="Z18">
        <v>5.8140000000000001</v>
      </c>
      <c r="AA18">
        <v>5.6679999999999993</v>
      </c>
      <c r="AB18">
        <v>10.470000000000006</v>
      </c>
      <c r="AC18">
        <v>3.4580000000000002</v>
      </c>
      <c r="AD18">
        <v>6.7110000000000003</v>
      </c>
      <c r="AE18">
        <v>6.0550000000000006</v>
      </c>
      <c r="AF18">
        <v>4.8239999999999998</v>
      </c>
      <c r="AG18">
        <v>3.9580000000000002</v>
      </c>
      <c r="AH18">
        <v>5.0619999999999994</v>
      </c>
      <c r="AI18">
        <v>6.0729999999999995</v>
      </c>
      <c r="AJ18">
        <v>5.6249999999999991</v>
      </c>
      <c r="AK18">
        <v>5.2830000000000004</v>
      </c>
      <c r="AL18">
        <v>3.0570000000000004</v>
      </c>
      <c r="AM18">
        <v>5.1899999999999995</v>
      </c>
      <c r="AN18">
        <v>4.4729999999999999</v>
      </c>
      <c r="AO18">
        <v>4.9809999999999999</v>
      </c>
      <c r="AP18">
        <v>6.9909999999999997</v>
      </c>
      <c r="AQ18">
        <v>6.4550000000000001</v>
      </c>
      <c r="AR18">
        <v>4.8400000000000007</v>
      </c>
      <c r="AS18">
        <v>6.298</v>
      </c>
      <c r="AT18">
        <v>6.1790000000000003</v>
      </c>
      <c r="AU18">
        <v>6.5889999999999986</v>
      </c>
      <c r="AV18">
        <v>5.7680000000000007</v>
      </c>
      <c r="AW18">
        <v>7.8279999999999994</v>
      </c>
      <c r="AX18">
        <v>5.5040000000000013</v>
      </c>
      <c r="AY18">
        <v>5.1529999999999996</v>
      </c>
      <c r="AZ18">
        <v>7.5329999999999995</v>
      </c>
      <c r="BA18">
        <v>6.2849999999999984</v>
      </c>
      <c r="BB18">
        <v>6.4260000000000019</v>
      </c>
      <c r="BC18">
        <v>6.2970000000000024</v>
      </c>
      <c r="BF18" s="21">
        <f t="shared" si="0"/>
        <v>472.59699999999998</v>
      </c>
      <c r="BG18" s="18">
        <f t="shared" si="1"/>
        <v>7.4150370370370373</v>
      </c>
      <c r="BH18" s="18">
        <f t="shared" si="2"/>
        <v>5.6628148148148147</v>
      </c>
    </row>
    <row r="19" spans="1:60">
      <c r="A19">
        <v>419.58199999999999</v>
      </c>
      <c r="B19">
        <v>2.9169999999999998</v>
      </c>
      <c r="C19">
        <v>3.887</v>
      </c>
      <c r="D19">
        <v>4.569</v>
      </c>
      <c r="E19">
        <v>1.867</v>
      </c>
      <c r="F19">
        <v>4.266</v>
      </c>
      <c r="G19">
        <v>4.5790000000000006</v>
      </c>
      <c r="H19">
        <v>2.4609999999999999</v>
      </c>
      <c r="I19">
        <v>3.92</v>
      </c>
      <c r="J19">
        <v>4.0350000000000001</v>
      </c>
      <c r="K19">
        <v>10.147000000000006</v>
      </c>
      <c r="L19">
        <v>4.7530000000000019</v>
      </c>
      <c r="M19">
        <v>9.8239999999999981</v>
      </c>
      <c r="N19">
        <v>10.395000000000003</v>
      </c>
      <c r="O19">
        <v>10.319000000000003</v>
      </c>
      <c r="P19">
        <v>10.028999999999996</v>
      </c>
      <c r="Q19">
        <v>3.9390000000000001</v>
      </c>
      <c r="R19">
        <v>3.927</v>
      </c>
      <c r="S19">
        <v>4.71</v>
      </c>
      <c r="T19">
        <v>4.5939999999999994</v>
      </c>
      <c r="U19">
        <v>5.2360000000000007</v>
      </c>
      <c r="V19">
        <v>10.248999999999995</v>
      </c>
      <c r="W19">
        <v>4.1979999999999995</v>
      </c>
      <c r="X19">
        <v>4.6790000000000003</v>
      </c>
      <c r="Y19">
        <v>9.990000000000002</v>
      </c>
      <c r="Z19">
        <v>4.2520000000000007</v>
      </c>
      <c r="AA19">
        <v>4.1829999999999998</v>
      </c>
      <c r="AB19">
        <v>9.472999999999999</v>
      </c>
      <c r="AC19">
        <v>1.9260000000000002</v>
      </c>
      <c r="AD19">
        <v>4.7</v>
      </c>
      <c r="AE19">
        <v>3.9940000000000002</v>
      </c>
      <c r="AF19">
        <v>3.0049999999999999</v>
      </c>
      <c r="AG19">
        <v>2.1069999999999998</v>
      </c>
      <c r="AH19">
        <v>3.0840000000000001</v>
      </c>
      <c r="AI19">
        <v>4.1059999999999999</v>
      </c>
      <c r="AJ19">
        <v>3.637</v>
      </c>
      <c r="AK19">
        <v>3.6610000000000005</v>
      </c>
      <c r="AL19">
        <v>1.405</v>
      </c>
      <c r="AM19">
        <v>3.431</v>
      </c>
      <c r="AN19">
        <v>2.444</v>
      </c>
      <c r="AO19">
        <v>3.069</v>
      </c>
      <c r="AP19">
        <v>5.2079999999999993</v>
      </c>
      <c r="AQ19">
        <v>4.931</v>
      </c>
      <c r="AR19">
        <v>2.8970000000000002</v>
      </c>
      <c r="AS19">
        <v>4.3900000000000006</v>
      </c>
      <c r="AT19">
        <v>4.7140000000000004</v>
      </c>
      <c r="AU19">
        <v>5.1240000000000006</v>
      </c>
      <c r="AV19">
        <v>4.1309999999999993</v>
      </c>
      <c r="AW19">
        <v>6.173</v>
      </c>
      <c r="AX19">
        <v>3.8159999999999989</v>
      </c>
      <c r="AY19">
        <v>3.6390000000000002</v>
      </c>
      <c r="AZ19">
        <v>5.6549999999999994</v>
      </c>
      <c r="BA19">
        <v>4.5039999999999996</v>
      </c>
      <c r="BB19">
        <v>5.1709999999999994</v>
      </c>
      <c r="BC19">
        <v>4.5799999999999992</v>
      </c>
      <c r="BF19" s="21">
        <f t="shared" si="0"/>
        <v>419.58199999999999</v>
      </c>
      <c r="BG19" s="18">
        <f t="shared" si="1"/>
        <v>5.8295555555555563</v>
      </c>
      <c r="BH19" s="18">
        <f t="shared" si="2"/>
        <v>3.9074814814814811</v>
      </c>
    </row>
    <row r="20" spans="1:60">
      <c r="A20">
        <v>372.51299999999998</v>
      </c>
      <c r="B20">
        <v>0.45</v>
      </c>
      <c r="C20">
        <v>0.69799999999999995</v>
      </c>
      <c r="D20">
        <v>2.823</v>
      </c>
      <c r="E20">
        <v>0.25</v>
      </c>
      <c r="F20">
        <v>1.8310000000000002</v>
      </c>
      <c r="G20">
        <v>2.5039999999999996</v>
      </c>
      <c r="H20">
        <v>0.39500000000000002</v>
      </c>
      <c r="I20">
        <v>1.091</v>
      </c>
      <c r="J20">
        <v>1.9059999999999997</v>
      </c>
      <c r="K20">
        <v>7.8569999999999993</v>
      </c>
      <c r="L20">
        <v>3.7249999999999996</v>
      </c>
      <c r="M20">
        <v>7.9730000000000061</v>
      </c>
      <c r="N20">
        <v>7.4359999999999999</v>
      </c>
      <c r="O20">
        <v>7.8629999999999995</v>
      </c>
      <c r="P20">
        <v>8.0279999999999987</v>
      </c>
      <c r="Q20">
        <v>1.94</v>
      </c>
      <c r="R20">
        <v>1.734</v>
      </c>
      <c r="S20">
        <v>2.6389999999999993</v>
      </c>
      <c r="T20">
        <v>3.2970000000000006</v>
      </c>
      <c r="U20">
        <v>3.6550000000000011</v>
      </c>
      <c r="V20">
        <v>8.1890000000000001</v>
      </c>
      <c r="W20">
        <v>1.1279999999999999</v>
      </c>
      <c r="X20">
        <v>2.8089999999999993</v>
      </c>
      <c r="Y20">
        <v>7.7509999999999977</v>
      </c>
      <c r="Z20">
        <v>2.3260000000000001</v>
      </c>
      <c r="AA20">
        <v>2.5049999999999999</v>
      </c>
      <c r="AB20">
        <v>7.5799999999999983</v>
      </c>
      <c r="AC20">
        <v>0.255</v>
      </c>
      <c r="AD20">
        <v>2.3159999999999998</v>
      </c>
      <c r="AE20">
        <v>1.746</v>
      </c>
      <c r="AF20">
        <v>0.64</v>
      </c>
      <c r="AG20">
        <v>0.28599999999999998</v>
      </c>
      <c r="AH20">
        <v>0.75900000000000001</v>
      </c>
      <c r="AI20">
        <v>2.17</v>
      </c>
      <c r="AJ20">
        <v>0.64</v>
      </c>
      <c r="AK20">
        <v>2.0369999999999999</v>
      </c>
      <c r="AL20">
        <v>0.188</v>
      </c>
      <c r="AM20">
        <v>0.54300000000000004</v>
      </c>
      <c r="AN20">
        <v>0.35899999999999999</v>
      </c>
      <c r="AO20">
        <v>0.47499999999999998</v>
      </c>
      <c r="AP20">
        <v>3.137</v>
      </c>
      <c r="AQ20">
        <v>3.1709999999999994</v>
      </c>
      <c r="AR20">
        <v>0.441</v>
      </c>
      <c r="AS20">
        <v>2.5289999999999999</v>
      </c>
      <c r="AT20">
        <v>2.5109999999999997</v>
      </c>
      <c r="AU20">
        <v>3.6480000000000006</v>
      </c>
      <c r="AV20">
        <v>2.339</v>
      </c>
      <c r="AW20">
        <v>3.8580000000000005</v>
      </c>
      <c r="AX20">
        <v>2.343</v>
      </c>
      <c r="AY20">
        <v>1.823</v>
      </c>
      <c r="AZ20">
        <v>3.5110000000000001</v>
      </c>
      <c r="BA20">
        <v>3.0180000000000007</v>
      </c>
      <c r="BB20">
        <v>3.8600000000000003</v>
      </c>
      <c r="BC20">
        <v>2.4710000000000001</v>
      </c>
      <c r="BF20" s="21">
        <f t="shared" si="0"/>
        <v>372.51299999999998</v>
      </c>
      <c r="BG20" s="18">
        <f t="shared" si="1"/>
        <v>3.7178888888888877</v>
      </c>
      <c r="BH20" s="18">
        <f t="shared" si="2"/>
        <v>1.89162962962963</v>
      </c>
    </row>
    <row r="21" spans="1:60">
      <c r="A21">
        <v>330.72500000000002</v>
      </c>
      <c r="B21">
        <v>0</v>
      </c>
      <c r="C21">
        <v>0</v>
      </c>
      <c r="D21">
        <v>1.552</v>
      </c>
      <c r="E21">
        <v>0</v>
      </c>
      <c r="F21">
        <v>0.54099999999999993</v>
      </c>
      <c r="G21">
        <v>1.1819999999999999</v>
      </c>
      <c r="H21">
        <v>0</v>
      </c>
      <c r="I21">
        <v>0</v>
      </c>
      <c r="J21">
        <v>0.63200000000000001</v>
      </c>
      <c r="K21">
        <v>6.6969999999999956</v>
      </c>
      <c r="L21">
        <v>2.9039999999999999</v>
      </c>
      <c r="M21">
        <v>7.0439999999999969</v>
      </c>
      <c r="N21">
        <v>6.0119999999999969</v>
      </c>
      <c r="O21">
        <v>6.6319999999999979</v>
      </c>
      <c r="P21">
        <v>7.0330000000000013</v>
      </c>
      <c r="Q21">
        <v>0.8</v>
      </c>
      <c r="R21">
        <v>0.53200000000000003</v>
      </c>
      <c r="S21">
        <v>1.5040000000000004</v>
      </c>
      <c r="T21">
        <v>2.319</v>
      </c>
      <c r="U21">
        <v>2.621999999999999</v>
      </c>
      <c r="V21">
        <v>7.1589999999999989</v>
      </c>
      <c r="W21">
        <v>0</v>
      </c>
      <c r="X21">
        <v>1.7440000000000007</v>
      </c>
      <c r="Y21">
        <v>6.7390000000000043</v>
      </c>
      <c r="Z21">
        <v>1.2679999999999998</v>
      </c>
      <c r="AA21">
        <v>1.3750000000000002</v>
      </c>
      <c r="AB21">
        <v>6.7690000000000055</v>
      </c>
      <c r="AC21">
        <v>0</v>
      </c>
      <c r="AD21">
        <v>0.92200000000000004</v>
      </c>
      <c r="AE21">
        <v>0.50800000000000001</v>
      </c>
      <c r="AF21">
        <v>0</v>
      </c>
      <c r="AG21">
        <v>0</v>
      </c>
      <c r="AH21">
        <v>0</v>
      </c>
      <c r="AI21">
        <v>0.93200000000000005</v>
      </c>
      <c r="AJ21">
        <v>0</v>
      </c>
      <c r="AK21">
        <v>0.95</v>
      </c>
      <c r="AL21">
        <v>0</v>
      </c>
      <c r="AM21">
        <v>0</v>
      </c>
      <c r="AN21">
        <v>0</v>
      </c>
      <c r="AO21">
        <v>0</v>
      </c>
      <c r="AP21">
        <v>1.7350000000000001</v>
      </c>
      <c r="AQ21">
        <v>1.9360000000000002</v>
      </c>
      <c r="AR21">
        <v>0</v>
      </c>
      <c r="AS21">
        <v>1.3280000000000001</v>
      </c>
      <c r="AT21">
        <v>1.2360000000000002</v>
      </c>
      <c r="AU21">
        <v>2.6049999999999995</v>
      </c>
      <c r="AV21">
        <v>1.2240000000000002</v>
      </c>
      <c r="AW21">
        <v>2.5259999999999998</v>
      </c>
      <c r="AX21">
        <v>1.3810000000000002</v>
      </c>
      <c r="AY21">
        <v>0.74700000000000011</v>
      </c>
      <c r="AZ21">
        <v>2.2169999999999996</v>
      </c>
      <c r="BA21">
        <v>1.9769999999999999</v>
      </c>
      <c r="BB21">
        <v>2.8209999999999997</v>
      </c>
      <c r="BC21">
        <v>1.2749999999999999</v>
      </c>
      <c r="BF21" s="21">
        <f t="shared" si="0"/>
        <v>330.72500000000002</v>
      </c>
      <c r="BG21" s="18">
        <f t="shared" si="1"/>
        <v>2.7059259259259254</v>
      </c>
      <c r="BH21" s="18">
        <f t="shared" si="2"/>
        <v>0.9748148148148148</v>
      </c>
    </row>
    <row r="22" spans="1:60">
      <c r="A22">
        <v>293.62400000000002</v>
      </c>
      <c r="B22">
        <v>0</v>
      </c>
      <c r="C22">
        <v>0</v>
      </c>
      <c r="D22">
        <v>0.65</v>
      </c>
      <c r="E22">
        <v>0</v>
      </c>
      <c r="F22">
        <v>0.14699999999999999</v>
      </c>
      <c r="G22">
        <v>0.32100000000000001</v>
      </c>
      <c r="H22">
        <v>0</v>
      </c>
      <c r="I22">
        <v>0</v>
      </c>
      <c r="J22">
        <v>0.16900000000000001</v>
      </c>
      <c r="K22">
        <v>6.48</v>
      </c>
      <c r="L22">
        <v>2.4870000000000001</v>
      </c>
      <c r="M22">
        <v>6.7690000000000019</v>
      </c>
      <c r="N22">
        <v>5.9259999999999984</v>
      </c>
      <c r="O22">
        <v>6.3880000000000017</v>
      </c>
      <c r="P22">
        <v>6.7540000000000013</v>
      </c>
      <c r="Q22">
        <v>0.58099999999999996</v>
      </c>
      <c r="R22">
        <v>0.14000000000000001</v>
      </c>
      <c r="S22">
        <v>1.333</v>
      </c>
      <c r="T22">
        <v>1.7630000000000003</v>
      </c>
      <c r="U22">
        <v>2.1779999999999999</v>
      </c>
      <c r="V22">
        <v>6.7850000000000037</v>
      </c>
      <c r="W22">
        <v>0</v>
      </c>
      <c r="X22">
        <v>1.4369999999999994</v>
      </c>
      <c r="Y22">
        <v>6.4979999999999976</v>
      </c>
      <c r="Z22">
        <v>0.9700000000000002</v>
      </c>
      <c r="AA22">
        <v>0.64500000000000002</v>
      </c>
      <c r="AB22">
        <v>6.9349999999999987</v>
      </c>
      <c r="AC22">
        <v>0</v>
      </c>
      <c r="AD22">
        <v>0.25700000000000001</v>
      </c>
      <c r="AE22">
        <v>0.13800000000000001</v>
      </c>
      <c r="AF22">
        <v>0</v>
      </c>
      <c r="AG22">
        <v>0</v>
      </c>
      <c r="AH22">
        <v>0</v>
      </c>
      <c r="AI22">
        <v>0.27100000000000002</v>
      </c>
      <c r="AJ22">
        <v>0</v>
      </c>
      <c r="AK22">
        <v>0.24399999999999999</v>
      </c>
      <c r="AL22">
        <v>0</v>
      </c>
      <c r="AM22">
        <v>0</v>
      </c>
      <c r="AN22">
        <v>0</v>
      </c>
      <c r="AO22">
        <v>0</v>
      </c>
      <c r="AP22">
        <v>0.79099999999999993</v>
      </c>
      <c r="AQ22">
        <v>1.06</v>
      </c>
      <c r="AR22">
        <v>0</v>
      </c>
      <c r="AS22">
        <v>0.77699999999999991</v>
      </c>
      <c r="AT22">
        <v>0.57299999999999995</v>
      </c>
      <c r="AU22">
        <v>1.9730000000000003</v>
      </c>
      <c r="AV22">
        <v>0.68900000000000006</v>
      </c>
      <c r="AW22">
        <v>1.9240000000000004</v>
      </c>
      <c r="AX22">
        <v>1.0249999999999999</v>
      </c>
      <c r="AY22">
        <v>0.17699999999999999</v>
      </c>
      <c r="AZ22">
        <v>1.7390000000000001</v>
      </c>
      <c r="BA22">
        <v>1.4990000000000001</v>
      </c>
      <c r="BB22">
        <v>1.9669999999999996</v>
      </c>
      <c r="BC22">
        <v>0.88000000000000012</v>
      </c>
      <c r="BF22" s="21">
        <f t="shared" si="0"/>
        <v>293.62400000000002</v>
      </c>
      <c r="BG22" s="18">
        <f t="shared" si="1"/>
        <v>2.4205925925925929</v>
      </c>
      <c r="BH22" s="18">
        <f t="shared" si="2"/>
        <v>0.59200000000000008</v>
      </c>
    </row>
    <row r="23" spans="1:60">
      <c r="A23">
        <v>260.685</v>
      </c>
      <c r="B23">
        <v>0</v>
      </c>
      <c r="C23">
        <v>0</v>
      </c>
      <c r="D23">
        <v>0.11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5.8220000000000027</v>
      </c>
      <c r="L23">
        <v>2.0470000000000006</v>
      </c>
      <c r="M23">
        <v>6.2109999999999985</v>
      </c>
      <c r="N23">
        <v>5.3420000000000023</v>
      </c>
      <c r="O23">
        <v>5.7429999999999986</v>
      </c>
      <c r="P23">
        <v>6.1939999999999991</v>
      </c>
      <c r="Q23">
        <v>0.249</v>
      </c>
      <c r="R23">
        <v>0</v>
      </c>
      <c r="S23">
        <v>0.91599999999999993</v>
      </c>
      <c r="T23">
        <v>1.2759999999999998</v>
      </c>
      <c r="U23">
        <v>1.7240000000000002</v>
      </c>
      <c r="V23">
        <v>6.18</v>
      </c>
      <c r="W23">
        <v>0</v>
      </c>
      <c r="X23">
        <v>1.2240000000000002</v>
      </c>
      <c r="Y23">
        <v>6.093</v>
      </c>
      <c r="Z23">
        <v>0.63500000000000001</v>
      </c>
      <c r="AA23">
        <v>0.16800000000000001</v>
      </c>
      <c r="AB23">
        <v>6.52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0.191</v>
      </c>
      <c r="AQ23">
        <v>0.45299999999999996</v>
      </c>
      <c r="AR23">
        <v>0</v>
      </c>
      <c r="AS23">
        <v>0.308</v>
      </c>
      <c r="AT23">
        <v>0.11</v>
      </c>
      <c r="AU23">
        <v>1.3959999999999999</v>
      </c>
      <c r="AV23">
        <v>0.28799999999999998</v>
      </c>
      <c r="AW23">
        <v>1.4229999999999996</v>
      </c>
      <c r="AX23">
        <v>0.60099999999999998</v>
      </c>
      <c r="AY23">
        <v>0</v>
      </c>
      <c r="AZ23">
        <v>1.1019999999999999</v>
      </c>
      <c r="BA23">
        <v>0.97399999999999998</v>
      </c>
      <c r="BB23">
        <v>1.3190000000000002</v>
      </c>
      <c r="BC23">
        <v>0.42999999999999994</v>
      </c>
      <c r="BF23" s="21">
        <f t="shared" si="0"/>
        <v>260.685</v>
      </c>
      <c r="BG23" s="18">
        <f t="shared" si="1"/>
        <v>2.0908888888888888</v>
      </c>
      <c r="BH23" s="18">
        <f t="shared" si="2"/>
        <v>0.31833333333333336</v>
      </c>
    </row>
    <row r="24" spans="1:60">
      <c r="A24">
        <v>231.44200000000001</v>
      </c>
      <c r="B24">
        <v>0</v>
      </c>
      <c r="C24">
        <v>0</v>
      </c>
      <c r="D24">
        <v>4.5999999999999999E-2</v>
      </c>
      <c r="E24">
        <v>0</v>
      </c>
      <c r="F24">
        <v>0</v>
      </c>
      <c r="G24">
        <v>0</v>
      </c>
      <c r="H24">
        <v>0</v>
      </c>
      <c r="I24">
        <v>0</v>
      </c>
      <c r="J24">
        <v>0</v>
      </c>
      <c r="K24">
        <v>5.0239999999999991</v>
      </c>
      <c r="L24">
        <v>1.7589999999999995</v>
      </c>
      <c r="M24">
        <v>5.5960000000000001</v>
      </c>
      <c r="N24">
        <v>4.782</v>
      </c>
      <c r="O24">
        <v>5.0579999999999998</v>
      </c>
      <c r="P24">
        <v>5.6580000000000013</v>
      </c>
      <c r="Q24">
        <v>7.9000000000000001E-2</v>
      </c>
      <c r="R24">
        <v>0</v>
      </c>
      <c r="S24">
        <v>0.53300000000000003</v>
      </c>
      <c r="T24">
        <v>1.0310000000000001</v>
      </c>
      <c r="U24">
        <v>1.5290000000000001</v>
      </c>
      <c r="V24">
        <v>5.6020000000000003</v>
      </c>
      <c r="W24">
        <v>0</v>
      </c>
      <c r="X24">
        <v>1.5460000000000003</v>
      </c>
      <c r="Y24">
        <v>5.8949999999999996</v>
      </c>
      <c r="Z24">
        <v>0.55199999999999994</v>
      </c>
      <c r="AA24">
        <v>0.06</v>
      </c>
      <c r="AB24">
        <v>5.8999999999999986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7.6999999999999999E-2</v>
      </c>
      <c r="AQ24">
        <v>0.21900000000000003</v>
      </c>
      <c r="AR24">
        <v>0</v>
      </c>
      <c r="AS24">
        <v>0.10299999999999999</v>
      </c>
      <c r="AT24">
        <v>4.8000000000000001E-2</v>
      </c>
      <c r="AU24">
        <v>1.0180000000000002</v>
      </c>
      <c r="AV24">
        <v>0.23999999999999996</v>
      </c>
      <c r="AW24">
        <v>1.3680000000000001</v>
      </c>
      <c r="AX24">
        <v>0.26200000000000001</v>
      </c>
      <c r="AY24">
        <v>0</v>
      </c>
      <c r="AZ24">
        <v>0.49200000000000005</v>
      </c>
      <c r="BA24">
        <v>0.54900000000000004</v>
      </c>
      <c r="BB24">
        <v>0.93800000000000006</v>
      </c>
      <c r="BC24">
        <v>0.14099999999999999</v>
      </c>
      <c r="BF24" s="21">
        <f t="shared" si="0"/>
        <v>231.44200000000001</v>
      </c>
      <c r="BG24" s="18">
        <f t="shared" si="1"/>
        <v>1.8759259259259262</v>
      </c>
      <c r="BH24" s="18">
        <f t="shared" si="2"/>
        <v>0.20203703703703704</v>
      </c>
    </row>
    <row r="25" spans="1:60">
      <c r="A25">
        <v>205.47900000000001</v>
      </c>
      <c r="B25">
        <v>0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4.266</v>
      </c>
      <c r="L25">
        <v>1.3570000000000002</v>
      </c>
      <c r="M25">
        <v>4.9469999999999992</v>
      </c>
      <c r="N25">
        <v>3.988999999999999</v>
      </c>
      <c r="O25">
        <v>4.2759999999999998</v>
      </c>
      <c r="P25">
        <v>4.9209999999999994</v>
      </c>
      <c r="Q25">
        <v>0</v>
      </c>
      <c r="R25">
        <v>0</v>
      </c>
      <c r="S25">
        <v>0.26400000000000001</v>
      </c>
      <c r="T25">
        <v>0.69199999999999995</v>
      </c>
      <c r="U25">
        <v>1.1140000000000001</v>
      </c>
      <c r="V25">
        <v>4.9049999999999994</v>
      </c>
      <c r="W25">
        <v>0</v>
      </c>
      <c r="X25">
        <v>1.3009999999999999</v>
      </c>
      <c r="Y25">
        <v>5.3490000000000002</v>
      </c>
      <c r="Z25">
        <v>0.36899999999999999</v>
      </c>
      <c r="AA25">
        <v>0</v>
      </c>
      <c r="AB25">
        <v>5.1190000000000015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3.2000000000000001E-2</v>
      </c>
      <c r="AR25">
        <v>0</v>
      </c>
      <c r="AS25">
        <v>0</v>
      </c>
      <c r="AT25">
        <v>0</v>
      </c>
      <c r="AU25">
        <v>0.63500000000000001</v>
      </c>
      <c r="AV25">
        <v>0.12300000000000001</v>
      </c>
      <c r="AW25">
        <v>1.0139999999999998</v>
      </c>
      <c r="AX25">
        <v>6.0999999999999999E-2</v>
      </c>
      <c r="AY25">
        <v>0</v>
      </c>
      <c r="AZ25">
        <v>0.14300000000000002</v>
      </c>
      <c r="BA25">
        <v>0.251</v>
      </c>
      <c r="BB25">
        <v>0.56199999999999994</v>
      </c>
      <c r="BC25">
        <v>0</v>
      </c>
      <c r="BF25" s="21">
        <f t="shared" si="0"/>
        <v>205.47900000000001</v>
      </c>
      <c r="BG25" s="18">
        <f t="shared" si="1"/>
        <v>1.5877407407407407</v>
      </c>
      <c r="BH25" s="18">
        <f t="shared" si="2"/>
        <v>0.10448148148148147</v>
      </c>
    </row>
    <row r="26" spans="1:60">
      <c r="A26">
        <v>182.428</v>
      </c>
      <c r="B26">
        <v>0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0</v>
      </c>
      <c r="K26">
        <v>3.5389999999999997</v>
      </c>
      <c r="L26">
        <v>0.83899999999999997</v>
      </c>
      <c r="M26">
        <v>4.2949999999999999</v>
      </c>
      <c r="N26">
        <v>2.9310000000000005</v>
      </c>
      <c r="O26">
        <v>3.3770000000000007</v>
      </c>
      <c r="P26">
        <v>3.9659999999999993</v>
      </c>
      <c r="Q26">
        <v>0</v>
      </c>
      <c r="R26">
        <v>0</v>
      </c>
      <c r="S26">
        <v>9.1999999999999998E-2</v>
      </c>
      <c r="T26">
        <v>0.26800000000000002</v>
      </c>
      <c r="U26">
        <v>0.45299999999999996</v>
      </c>
      <c r="V26">
        <v>4.1129999999999995</v>
      </c>
      <c r="W26">
        <v>0</v>
      </c>
      <c r="X26">
        <v>0.52099999999999991</v>
      </c>
      <c r="Y26">
        <v>4.5289999999999999</v>
      </c>
      <c r="Z26">
        <v>0.129</v>
      </c>
      <c r="AA26">
        <v>0</v>
      </c>
      <c r="AB26">
        <v>4.0779999999999994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1.6E-2</v>
      </c>
      <c r="AR26">
        <v>0</v>
      </c>
      <c r="AS26">
        <v>0</v>
      </c>
      <c r="AT26">
        <v>0</v>
      </c>
      <c r="AU26">
        <v>0.255</v>
      </c>
      <c r="AV26">
        <v>4.5999999999999999E-2</v>
      </c>
      <c r="AW26">
        <v>0.40800000000000003</v>
      </c>
      <c r="AX26">
        <v>1.9E-2</v>
      </c>
      <c r="AY26">
        <v>0</v>
      </c>
      <c r="AZ26">
        <v>4.2999999999999997E-2</v>
      </c>
      <c r="BA26">
        <v>9.2999999999999999E-2</v>
      </c>
      <c r="BB26">
        <v>0.22900000000000004</v>
      </c>
      <c r="BC26">
        <v>0</v>
      </c>
      <c r="BF26" s="21">
        <f t="shared" si="0"/>
        <v>182.428</v>
      </c>
      <c r="BG26" s="18">
        <f t="shared" si="1"/>
        <v>1.2270370370370371</v>
      </c>
      <c r="BH26" s="18">
        <f t="shared" si="2"/>
        <v>4.1074074074074082E-2</v>
      </c>
    </row>
    <row r="27" spans="1:60">
      <c r="A27">
        <v>161.96299999999999</v>
      </c>
      <c r="B27">
        <v>0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2.6959999999999997</v>
      </c>
      <c r="L27">
        <v>0.48</v>
      </c>
      <c r="M27">
        <v>3.49</v>
      </c>
      <c r="N27">
        <v>1.9869999999999999</v>
      </c>
      <c r="O27">
        <v>2.5009999999999994</v>
      </c>
      <c r="P27">
        <v>3.0880000000000001</v>
      </c>
      <c r="Q27">
        <v>0</v>
      </c>
      <c r="R27">
        <v>0</v>
      </c>
      <c r="S27">
        <v>0</v>
      </c>
      <c r="T27">
        <v>5.2999999999999999E-2</v>
      </c>
      <c r="U27">
        <v>0.12499999999999999</v>
      </c>
      <c r="V27">
        <v>3.2700000000000005</v>
      </c>
      <c r="W27">
        <v>0</v>
      </c>
      <c r="X27">
        <v>0.16800000000000001</v>
      </c>
      <c r="Y27">
        <v>3.6829999999999998</v>
      </c>
      <c r="Z27">
        <v>1.5000000000000001E-2</v>
      </c>
      <c r="AA27">
        <v>0</v>
      </c>
      <c r="AB27">
        <v>3.1239999999999997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4.9999999999999996E-2</v>
      </c>
      <c r="AV27">
        <v>1E-3</v>
      </c>
      <c r="AW27">
        <v>0.112</v>
      </c>
      <c r="AX27">
        <v>0</v>
      </c>
      <c r="AY27">
        <v>0</v>
      </c>
      <c r="AZ27">
        <v>0</v>
      </c>
      <c r="BA27">
        <v>0</v>
      </c>
      <c r="BB27">
        <v>4.3999999999999997E-2</v>
      </c>
      <c r="BC27">
        <v>0</v>
      </c>
      <c r="BF27" s="21">
        <f t="shared" si="0"/>
        <v>161.96299999999999</v>
      </c>
      <c r="BG27" s="18">
        <f t="shared" si="1"/>
        <v>0.91407407407407404</v>
      </c>
      <c r="BH27" s="18">
        <f t="shared" si="2"/>
        <v>7.6666666666666671E-3</v>
      </c>
    </row>
    <row r="28" spans="1:60">
      <c r="A28">
        <v>143.79400000000001</v>
      </c>
      <c r="B28">
        <v>0</v>
      </c>
      <c r="C28">
        <v>0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1.6340000000000001</v>
      </c>
      <c r="L28">
        <v>0.20400000000000001</v>
      </c>
      <c r="M28">
        <v>2.4700000000000002</v>
      </c>
      <c r="N28">
        <v>0.91599999999999993</v>
      </c>
      <c r="O28">
        <v>1.5070000000000001</v>
      </c>
      <c r="P28">
        <v>2.1580000000000004</v>
      </c>
      <c r="Q28">
        <v>0</v>
      </c>
      <c r="R28">
        <v>0</v>
      </c>
      <c r="S28">
        <v>0</v>
      </c>
      <c r="T28">
        <v>8.0000000000000002E-3</v>
      </c>
      <c r="U28">
        <v>1.9E-2</v>
      </c>
      <c r="V28">
        <v>2.2780000000000005</v>
      </c>
      <c r="W28">
        <v>0</v>
      </c>
      <c r="X28">
        <v>2.3E-2</v>
      </c>
      <c r="Y28">
        <v>2.6490000000000005</v>
      </c>
      <c r="Z28">
        <v>2E-3</v>
      </c>
      <c r="AA28">
        <v>0</v>
      </c>
      <c r="AB28">
        <v>2.093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8.9999999999999993E-3</v>
      </c>
      <c r="AV28">
        <v>0</v>
      </c>
      <c r="AW28">
        <v>1.7000000000000001E-2</v>
      </c>
      <c r="AX28">
        <v>0</v>
      </c>
      <c r="AY28">
        <v>0</v>
      </c>
      <c r="AZ28">
        <v>0</v>
      </c>
      <c r="BA28">
        <v>0</v>
      </c>
      <c r="BB28">
        <v>7.0000000000000001E-3</v>
      </c>
      <c r="BC28">
        <v>0</v>
      </c>
      <c r="BF28" s="21">
        <f t="shared" si="0"/>
        <v>143.79400000000001</v>
      </c>
      <c r="BG28" s="18">
        <f t="shared" si="1"/>
        <v>0.5911481481481482</v>
      </c>
      <c r="BH28" s="18">
        <f t="shared" si="2"/>
        <v>1.2222222222222222E-3</v>
      </c>
    </row>
    <row r="29" spans="1:60">
      <c r="A29">
        <v>127.664</v>
      </c>
      <c r="B29">
        <v>0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0.91399999999999992</v>
      </c>
      <c r="L29">
        <v>4.1000000000000002E-2</v>
      </c>
      <c r="M29">
        <v>1.6340000000000001</v>
      </c>
      <c r="N29">
        <v>0.31199999999999994</v>
      </c>
      <c r="O29">
        <v>0.82499999999999996</v>
      </c>
      <c r="P29">
        <v>1.3969999999999998</v>
      </c>
      <c r="Q29">
        <v>0</v>
      </c>
      <c r="R29">
        <v>0</v>
      </c>
      <c r="S29">
        <v>0</v>
      </c>
      <c r="T29">
        <v>0</v>
      </c>
      <c r="U29">
        <v>0</v>
      </c>
      <c r="V29">
        <v>1.4839999999999998</v>
      </c>
      <c r="W29">
        <v>0</v>
      </c>
      <c r="X29">
        <v>0</v>
      </c>
      <c r="Y29">
        <v>1.8219999999999998</v>
      </c>
      <c r="Z29">
        <v>0</v>
      </c>
      <c r="AA29">
        <v>0</v>
      </c>
      <c r="AB29">
        <v>1.298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F29" s="21">
        <f t="shared" si="0"/>
        <v>127.664</v>
      </c>
      <c r="BG29" s="18">
        <f t="shared" si="1"/>
        <v>0.36025925925925922</v>
      </c>
      <c r="BH29" s="18">
        <f t="shared" si="2"/>
        <v>0</v>
      </c>
    </row>
    <row r="30" spans="1:60">
      <c r="A30">
        <v>113.342</v>
      </c>
      <c r="B30">
        <v>0</v>
      </c>
      <c r="C30">
        <v>0</v>
      </c>
      <c r="D30">
        <v>0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0.38700000000000001</v>
      </c>
      <c r="L30">
        <v>1.2999999999999999E-2</v>
      </c>
      <c r="M30">
        <v>0.79600000000000004</v>
      </c>
      <c r="N30">
        <v>9.7000000000000003E-2</v>
      </c>
      <c r="O30">
        <v>0.35899999999999999</v>
      </c>
      <c r="P30">
        <v>0.69500000000000006</v>
      </c>
      <c r="Q30">
        <v>0</v>
      </c>
      <c r="R30">
        <v>0</v>
      </c>
      <c r="S30">
        <v>0</v>
      </c>
      <c r="T30">
        <v>0</v>
      </c>
      <c r="U30">
        <v>0</v>
      </c>
      <c r="V30">
        <v>0.74199999999999999</v>
      </c>
      <c r="W30">
        <v>0</v>
      </c>
      <c r="X30">
        <v>0</v>
      </c>
      <c r="Y30">
        <v>1.056</v>
      </c>
      <c r="Z30">
        <v>0</v>
      </c>
      <c r="AA30">
        <v>0</v>
      </c>
      <c r="AB30">
        <v>0.62800000000000011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F30" s="21">
        <f t="shared" si="0"/>
        <v>113.342</v>
      </c>
      <c r="BG30" s="18">
        <f t="shared" si="1"/>
        <v>0.17677777777777781</v>
      </c>
      <c r="BH30" s="18">
        <f t="shared" si="2"/>
        <v>0</v>
      </c>
    </row>
    <row r="31" spans="1:60">
      <c r="A31">
        <v>100.628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7.3000000000000009E-2</v>
      </c>
      <c r="L31">
        <v>0</v>
      </c>
      <c r="M31">
        <v>0.29899999999999999</v>
      </c>
      <c r="N31">
        <v>0</v>
      </c>
      <c r="O31">
        <v>7.0000000000000007E-2</v>
      </c>
      <c r="P31">
        <v>0.26300000000000001</v>
      </c>
      <c r="Q31">
        <v>0</v>
      </c>
      <c r="R31">
        <v>0</v>
      </c>
      <c r="S31">
        <v>0</v>
      </c>
      <c r="T31">
        <v>0</v>
      </c>
      <c r="U31">
        <v>0</v>
      </c>
      <c r="V31">
        <v>0.28799999999999998</v>
      </c>
      <c r="W31">
        <v>0</v>
      </c>
      <c r="X31">
        <v>0</v>
      </c>
      <c r="Y31">
        <v>0.53400000000000003</v>
      </c>
      <c r="Z31">
        <v>0</v>
      </c>
      <c r="AA31">
        <v>0</v>
      </c>
      <c r="AB31">
        <v>0.215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F31" s="21">
        <f t="shared" si="0"/>
        <v>100.628</v>
      </c>
      <c r="BG31" s="18">
        <f t="shared" si="1"/>
        <v>6.4518518518518531E-2</v>
      </c>
      <c r="BH31" s="18">
        <f t="shared" si="2"/>
        <v>0</v>
      </c>
    </row>
    <row r="32" spans="1:60">
      <c r="A32">
        <v>89.338999999999999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2.4E-2</v>
      </c>
      <c r="L32">
        <v>0</v>
      </c>
      <c r="M32">
        <v>0.124</v>
      </c>
      <c r="N32">
        <v>0</v>
      </c>
      <c r="O32">
        <v>2.4E-2</v>
      </c>
      <c r="P32">
        <v>0.11</v>
      </c>
      <c r="Q32">
        <v>0</v>
      </c>
      <c r="R32">
        <v>0</v>
      </c>
      <c r="S32">
        <v>0</v>
      </c>
      <c r="T32">
        <v>0</v>
      </c>
      <c r="U32">
        <v>0</v>
      </c>
      <c r="V32">
        <v>0.125</v>
      </c>
      <c r="W32">
        <v>0</v>
      </c>
      <c r="X32">
        <v>0</v>
      </c>
      <c r="Y32">
        <v>0.249</v>
      </c>
      <c r="Z32">
        <v>0</v>
      </c>
      <c r="AA32">
        <v>0</v>
      </c>
      <c r="AB32">
        <v>8.7999999999999995E-2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F32" s="21">
        <f t="shared" si="0"/>
        <v>89.338999999999999</v>
      </c>
      <c r="BG32" s="18">
        <f t="shared" si="1"/>
        <v>2.7555555555555552E-2</v>
      </c>
      <c r="BH32" s="18">
        <f t="shared" si="2"/>
        <v>0</v>
      </c>
    </row>
    <row r="33" spans="1:60">
      <c r="A33">
        <v>79.316999999999993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5.1999999999999998E-2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F33" s="21">
        <f t="shared" si="0"/>
        <v>79.316999999999993</v>
      </c>
      <c r="BG33" s="18">
        <f t="shared" si="1"/>
        <v>1.9259259259259258E-3</v>
      </c>
      <c r="BH33" s="18">
        <f t="shared" si="2"/>
        <v>0</v>
      </c>
    </row>
    <row r="34" spans="1:60">
      <c r="A34">
        <v>70.418999999999997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4.0000000000000001E-3</v>
      </c>
      <c r="W34">
        <v>0</v>
      </c>
      <c r="X34">
        <v>0</v>
      </c>
      <c r="Y34">
        <v>2.1999999999999999E-2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0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F34" s="21">
        <f t="shared" si="0"/>
        <v>70.418999999999997</v>
      </c>
      <c r="BG34" s="18">
        <f t="shared" si="1"/>
        <v>9.6296296296296288E-4</v>
      </c>
      <c r="BH34" s="18">
        <f t="shared" si="2"/>
        <v>0</v>
      </c>
    </row>
    <row r="35" spans="1:60">
      <c r="A35">
        <v>62.52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F35" s="21">
        <f t="shared" ref="BF35:BF66" si="3">A35</f>
        <v>62.52</v>
      </c>
      <c r="BG35" s="18">
        <f t="shared" si="1"/>
        <v>0</v>
      </c>
      <c r="BH35" s="18">
        <f t="shared" si="2"/>
        <v>0</v>
      </c>
    </row>
    <row r="36" spans="1:60">
      <c r="A36">
        <v>55.506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F36" s="21">
        <f t="shared" si="3"/>
        <v>55.506</v>
      </c>
      <c r="BG36" s="18">
        <f t="shared" ref="BG36:BG67" si="4">AVERAGE(B36:AB36)</f>
        <v>0</v>
      </c>
      <c r="BH36" s="18">
        <f t="shared" si="2"/>
        <v>0</v>
      </c>
    </row>
    <row r="37" spans="1:60">
      <c r="A37">
        <v>49.28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F37" s="21">
        <f t="shared" si="3"/>
        <v>49.28</v>
      </c>
      <c r="BG37" s="18">
        <f t="shared" si="4"/>
        <v>0</v>
      </c>
      <c r="BH37" s="18">
        <f t="shared" si="2"/>
        <v>0</v>
      </c>
    </row>
    <row r="38" spans="1:60">
      <c r="A38">
        <v>43.752000000000002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F38" s="21">
        <f t="shared" si="3"/>
        <v>43.752000000000002</v>
      </c>
      <c r="BG38" s="18">
        <f t="shared" si="4"/>
        <v>0</v>
      </c>
      <c r="BH38" s="18">
        <f t="shared" si="2"/>
        <v>0</v>
      </c>
    </row>
    <row r="39" spans="1:60">
      <c r="A39">
        <v>38.843000000000004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F39" s="21">
        <f t="shared" si="3"/>
        <v>38.843000000000004</v>
      </c>
      <c r="BG39" s="18">
        <f t="shared" si="4"/>
        <v>0</v>
      </c>
      <c r="BH39" s="18">
        <f t="shared" si="2"/>
        <v>0</v>
      </c>
    </row>
    <row r="40" spans="1:60">
      <c r="A40">
        <v>34.485999999999997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F40" s="21">
        <f t="shared" si="3"/>
        <v>34.485999999999997</v>
      </c>
      <c r="BG40" s="18">
        <f t="shared" si="4"/>
        <v>0</v>
      </c>
      <c r="BH40" s="18">
        <f t="shared" si="2"/>
        <v>0</v>
      </c>
    </row>
    <row r="41" spans="1:60">
      <c r="A41">
        <v>30.617000000000001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F41" s="21">
        <f t="shared" si="3"/>
        <v>30.617000000000001</v>
      </c>
      <c r="BG41" s="18">
        <f t="shared" si="4"/>
        <v>0</v>
      </c>
      <c r="BH41" s="18">
        <f t="shared" si="2"/>
        <v>0</v>
      </c>
    </row>
    <row r="42" spans="1:60">
      <c r="A42">
        <v>27.183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F42" s="21">
        <f t="shared" si="3"/>
        <v>27.183</v>
      </c>
      <c r="BG42" s="18">
        <f t="shared" si="4"/>
        <v>0</v>
      </c>
      <c r="BH42" s="18">
        <f t="shared" si="2"/>
        <v>0</v>
      </c>
    </row>
    <row r="43" spans="1:60">
      <c r="A43">
        <v>24.132999999999999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F43" s="21">
        <f t="shared" si="3"/>
        <v>24.132999999999999</v>
      </c>
      <c r="BG43" s="18">
        <f t="shared" si="4"/>
        <v>0</v>
      </c>
      <c r="BH43" s="18">
        <f t="shared" si="2"/>
        <v>0</v>
      </c>
    </row>
    <row r="44" spans="1:60">
      <c r="A44">
        <v>21.425999999999998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F44" s="21">
        <f t="shared" si="3"/>
        <v>21.425999999999998</v>
      </c>
      <c r="BG44" s="18">
        <f t="shared" si="4"/>
        <v>0</v>
      </c>
      <c r="BH44" s="18">
        <f t="shared" si="2"/>
        <v>0</v>
      </c>
    </row>
    <row r="45" spans="1:60">
      <c r="A45">
        <v>19.023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F45" s="21">
        <f t="shared" si="3"/>
        <v>19.023</v>
      </c>
      <c r="BG45" s="18">
        <f t="shared" si="4"/>
        <v>0</v>
      </c>
      <c r="BH45" s="18">
        <f t="shared" si="2"/>
        <v>0</v>
      </c>
    </row>
    <row r="46" spans="1:60">
      <c r="A46">
        <v>16.888999999999999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F46" s="21">
        <f t="shared" si="3"/>
        <v>16.888999999999999</v>
      </c>
      <c r="BG46" s="18">
        <f t="shared" si="4"/>
        <v>0</v>
      </c>
      <c r="BH46" s="18">
        <f t="shared" si="2"/>
        <v>0</v>
      </c>
    </row>
    <row r="47" spans="1:60">
      <c r="A47">
        <v>14.994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F47" s="21">
        <f t="shared" si="3"/>
        <v>14.994</v>
      </c>
      <c r="BG47" s="18">
        <f t="shared" si="4"/>
        <v>0</v>
      </c>
      <c r="BH47" s="18">
        <f t="shared" si="2"/>
        <v>0</v>
      </c>
    </row>
    <row r="48" spans="1:60">
      <c r="A48">
        <v>13.311999999999999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F48" s="21">
        <f t="shared" si="3"/>
        <v>13.311999999999999</v>
      </c>
      <c r="BG48" s="18">
        <f t="shared" si="4"/>
        <v>0</v>
      </c>
      <c r="BH48" s="18">
        <f t="shared" si="2"/>
        <v>0</v>
      </c>
    </row>
    <row r="49" spans="1:60">
      <c r="A49">
        <v>11.819000000000001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F49" s="21">
        <f t="shared" si="3"/>
        <v>11.819000000000001</v>
      </c>
      <c r="BG49" s="18">
        <f t="shared" si="4"/>
        <v>0</v>
      </c>
      <c r="BH49" s="18">
        <f t="shared" si="2"/>
        <v>0</v>
      </c>
    </row>
    <row r="50" spans="1:60">
      <c r="A50">
        <v>10.493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F50" s="21">
        <f t="shared" si="3"/>
        <v>10.493</v>
      </c>
      <c r="BG50" s="18">
        <f t="shared" si="4"/>
        <v>0</v>
      </c>
      <c r="BH50" s="18">
        <f t="shared" si="2"/>
        <v>0</v>
      </c>
    </row>
    <row r="51" spans="1:60">
      <c r="A51">
        <v>9.3160000000000007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F51" s="21">
        <f t="shared" si="3"/>
        <v>9.3160000000000007</v>
      </c>
      <c r="BG51" s="18">
        <f t="shared" si="4"/>
        <v>0</v>
      </c>
      <c r="BH51" s="18">
        <f t="shared" si="2"/>
        <v>0</v>
      </c>
    </row>
    <row r="52" spans="1:60">
      <c r="A52">
        <v>8.2710000000000008</v>
      </c>
      <c r="B52">
        <v>0</v>
      </c>
      <c r="C52">
        <v>0</v>
      </c>
      <c r="D52">
        <v>0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F52" s="21">
        <f t="shared" si="3"/>
        <v>8.2710000000000008</v>
      </c>
      <c r="BG52" s="18">
        <f t="shared" si="4"/>
        <v>0</v>
      </c>
      <c r="BH52" s="18">
        <f t="shared" si="2"/>
        <v>0</v>
      </c>
    </row>
    <row r="53" spans="1:60">
      <c r="A53">
        <v>7.343</v>
      </c>
      <c r="B53">
        <v>0</v>
      </c>
      <c r="C53">
        <v>0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F53" s="21">
        <f t="shared" si="3"/>
        <v>7.343</v>
      </c>
      <c r="BG53" s="18">
        <f t="shared" si="4"/>
        <v>0</v>
      </c>
      <c r="BH53" s="18">
        <f t="shared" si="2"/>
        <v>0</v>
      </c>
    </row>
    <row r="54" spans="1:60">
      <c r="A54">
        <v>6.5190000000000001</v>
      </c>
      <c r="B54">
        <v>0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F54" s="21">
        <f t="shared" si="3"/>
        <v>6.5190000000000001</v>
      </c>
      <c r="BG54" s="18">
        <f t="shared" si="4"/>
        <v>0</v>
      </c>
      <c r="BH54" s="18">
        <f t="shared" si="2"/>
        <v>0</v>
      </c>
    </row>
    <row r="55" spans="1:60">
      <c r="A55">
        <v>5.7880000000000003</v>
      </c>
      <c r="B55">
        <v>0</v>
      </c>
      <c r="C55">
        <v>0</v>
      </c>
      <c r="D55">
        <v>0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F55" s="21">
        <f t="shared" si="3"/>
        <v>5.7880000000000003</v>
      </c>
      <c r="BG55" s="18">
        <f t="shared" si="4"/>
        <v>0</v>
      </c>
      <c r="BH55" s="18">
        <f t="shared" si="2"/>
        <v>0</v>
      </c>
    </row>
    <row r="56" spans="1:60">
      <c r="A56">
        <v>5.1390000000000002</v>
      </c>
      <c r="B56">
        <v>0</v>
      </c>
      <c r="C56">
        <v>0</v>
      </c>
      <c r="D56">
        <v>0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F56" s="21">
        <f t="shared" si="3"/>
        <v>5.1390000000000002</v>
      </c>
      <c r="BG56" s="18">
        <f t="shared" si="4"/>
        <v>0</v>
      </c>
      <c r="BH56" s="18">
        <f t="shared" si="2"/>
        <v>0</v>
      </c>
    </row>
    <row r="57" spans="1:60">
      <c r="A57">
        <v>4.5620000000000003</v>
      </c>
      <c r="B57">
        <v>0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F57" s="21">
        <f t="shared" si="3"/>
        <v>4.5620000000000003</v>
      </c>
      <c r="BG57" s="18">
        <f t="shared" si="4"/>
        <v>0</v>
      </c>
      <c r="BH57" s="18">
        <f t="shared" si="2"/>
        <v>0</v>
      </c>
    </row>
    <row r="58" spans="1:60">
      <c r="A58">
        <v>4.05</v>
      </c>
      <c r="B58">
        <v>0</v>
      </c>
      <c r="C58">
        <v>0</v>
      </c>
      <c r="D58">
        <v>0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F58" s="21">
        <f t="shared" si="3"/>
        <v>4.05</v>
      </c>
      <c r="BG58" s="18">
        <f t="shared" si="4"/>
        <v>0</v>
      </c>
      <c r="BH58" s="18">
        <f t="shared" si="2"/>
        <v>0</v>
      </c>
    </row>
    <row r="59" spans="1:60">
      <c r="A59">
        <v>3.5960000000000001</v>
      </c>
      <c r="B59">
        <v>0</v>
      </c>
      <c r="C59">
        <v>0</v>
      </c>
      <c r="D59">
        <v>0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F59" s="21">
        <f t="shared" si="3"/>
        <v>3.5960000000000001</v>
      </c>
      <c r="BG59" s="18">
        <f t="shared" si="4"/>
        <v>0</v>
      </c>
      <c r="BH59" s="18">
        <f t="shared" si="2"/>
        <v>0</v>
      </c>
    </row>
    <row r="60" spans="1:60">
      <c r="A60">
        <v>3.1930000000000001</v>
      </c>
      <c r="B60">
        <v>0</v>
      </c>
      <c r="C60">
        <v>0</v>
      </c>
      <c r="D60">
        <v>0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0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F60" s="21">
        <f t="shared" si="3"/>
        <v>3.1930000000000001</v>
      </c>
      <c r="BG60" s="18">
        <f t="shared" si="4"/>
        <v>0</v>
      </c>
      <c r="BH60" s="18">
        <f t="shared" si="2"/>
        <v>0</v>
      </c>
    </row>
    <row r="61" spans="1:60">
      <c r="A61">
        <v>2.8340000000000001</v>
      </c>
      <c r="B61">
        <v>0</v>
      </c>
      <c r="C61">
        <v>0</v>
      </c>
      <c r="D61">
        <v>0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F61" s="21">
        <f t="shared" si="3"/>
        <v>2.8340000000000001</v>
      </c>
      <c r="BG61" s="18">
        <f t="shared" si="4"/>
        <v>0</v>
      </c>
      <c r="BH61" s="18">
        <f t="shared" si="2"/>
        <v>0</v>
      </c>
    </row>
    <row r="62" spans="1:60">
      <c r="A62">
        <v>2.516</v>
      </c>
      <c r="B62">
        <v>0</v>
      </c>
      <c r="C62">
        <v>0</v>
      </c>
      <c r="D62">
        <v>0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F62" s="21">
        <f t="shared" si="3"/>
        <v>2.516</v>
      </c>
      <c r="BG62" s="18">
        <f t="shared" si="4"/>
        <v>0</v>
      </c>
      <c r="BH62" s="18">
        <f t="shared" si="2"/>
        <v>0</v>
      </c>
    </row>
    <row r="63" spans="1:60">
      <c r="A63">
        <v>2.234</v>
      </c>
      <c r="B63">
        <v>0</v>
      </c>
      <c r="C63">
        <v>0</v>
      </c>
      <c r="D63">
        <v>0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F63" s="21">
        <f t="shared" si="3"/>
        <v>2.234</v>
      </c>
      <c r="BG63" s="18">
        <f t="shared" si="4"/>
        <v>0</v>
      </c>
      <c r="BH63" s="18">
        <f t="shared" si="2"/>
        <v>0</v>
      </c>
    </row>
    <row r="64" spans="1:60">
      <c r="A64">
        <v>1.984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0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F64" s="21">
        <f t="shared" si="3"/>
        <v>1.984</v>
      </c>
      <c r="BG64" s="18">
        <f t="shared" si="4"/>
        <v>0</v>
      </c>
      <c r="BH64" s="18">
        <f t="shared" si="2"/>
        <v>0</v>
      </c>
    </row>
    <row r="65" spans="1:60">
      <c r="A65">
        <v>1.7609999999999999</v>
      </c>
      <c r="B65">
        <v>0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F65" s="21">
        <f t="shared" si="3"/>
        <v>1.7609999999999999</v>
      </c>
      <c r="BG65" s="18">
        <f t="shared" si="4"/>
        <v>0</v>
      </c>
      <c r="BH65" s="18">
        <f t="shared" si="2"/>
        <v>0</v>
      </c>
    </row>
    <row r="66" spans="1:60">
      <c r="A66">
        <v>1.5629999999999999</v>
      </c>
      <c r="B66">
        <v>0</v>
      </c>
      <c r="C66">
        <v>0</v>
      </c>
      <c r="D66">
        <v>0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F66" s="21">
        <f t="shared" si="3"/>
        <v>1.5629999999999999</v>
      </c>
      <c r="BG66" s="18">
        <f t="shared" si="4"/>
        <v>0</v>
      </c>
      <c r="BH66" s="18">
        <f t="shared" si="2"/>
        <v>0</v>
      </c>
    </row>
    <row r="67" spans="1:60">
      <c r="A67">
        <v>1.3879999999999999</v>
      </c>
      <c r="B67">
        <v>0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F67" s="21">
        <f t="shared" ref="BF67:BF103" si="5">A67</f>
        <v>1.3879999999999999</v>
      </c>
      <c r="BG67" s="18">
        <f t="shared" si="4"/>
        <v>0</v>
      </c>
      <c r="BH67" s="18">
        <f t="shared" si="2"/>
        <v>0</v>
      </c>
    </row>
    <row r="68" spans="1:60">
      <c r="A68">
        <v>1.232</v>
      </c>
      <c r="B68">
        <v>0</v>
      </c>
      <c r="C68">
        <v>0</v>
      </c>
      <c r="D68">
        <v>0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F68" s="21">
        <f t="shared" si="5"/>
        <v>1.232</v>
      </c>
      <c r="BG68" s="18">
        <f t="shared" ref="BG68:BG103" si="6">AVERAGE(B68:AB68)</f>
        <v>0</v>
      </c>
      <c r="BH68" s="18">
        <f t="shared" si="2"/>
        <v>0</v>
      </c>
    </row>
    <row r="69" spans="1:60">
      <c r="A69">
        <v>1.0940000000000001</v>
      </c>
      <c r="B69">
        <v>0</v>
      </c>
      <c r="C69">
        <v>0</v>
      </c>
      <c r="D69">
        <v>0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F69" s="21">
        <f t="shared" si="5"/>
        <v>1.0940000000000001</v>
      </c>
      <c r="BG69" s="18">
        <f t="shared" si="6"/>
        <v>0</v>
      </c>
      <c r="BH69" s="18">
        <f t="shared" ref="BH69:BH128" si="7">AVERAGE(AC69:BC69)</f>
        <v>0</v>
      </c>
    </row>
    <row r="70" spans="1:60">
      <c r="A70">
        <v>0.97099999999999997</v>
      </c>
      <c r="B70">
        <v>0</v>
      </c>
      <c r="C70">
        <v>0</v>
      </c>
      <c r="D70">
        <v>0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F70" s="21">
        <f t="shared" si="5"/>
        <v>0.97099999999999997</v>
      </c>
      <c r="BG70" s="18">
        <f t="shared" si="6"/>
        <v>0</v>
      </c>
      <c r="BH70" s="18">
        <f t="shared" si="7"/>
        <v>0</v>
      </c>
    </row>
    <row r="71" spans="1:60">
      <c r="A71">
        <v>0.86199999999999999</v>
      </c>
      <c r="B71">
        <v>0</v>
      </c>
      <c r="C71">
        <v>0</v>
      </c>
      <c r="D71">
        <v>0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F71" s="21">
        <f t="shared" si="5"/>
        <v>0.86199999999999999</v>
      </c>
      <c r="BG71" s="18">
        <f t="shared" si="6"/>
        <v>0</v>
      </c>
      <c r="BH71" s="18">
        <f t="shared" si="7"/>
        <v>0</v>
      </c>
    </row>
    <row r="72" spans="1:60">
      <c r="A72">
        <v>0.76600000000000001</v>
      </c>
      <c r="B72">
        <v>0</v>
      </c>
      <c r="C72">
        <v>0</v>
      </c>
      <c r="D72">
        <v>0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F72" s="21">
        <f t="shared" si="5"/>
        <v>0.76600000000000001</v>
      </c>
      <c r="BG72" s="18">
        <f t="shared" si="6"/>
        <v>0</v>
      </c>
      <c r="BH72" s="18">
        <f t="shared" si="7"/>
        <v>0</v>
      </c>
    </row>
    <row r="73" spans="1:60">
      <c r="A73">
        <v>0.68</v>
      </c>
      <c r="B73">
        <v>0</v>
      </c>
      <c r="C73">
        <v>0</v>
      </c>
      <c r="D73">
        <v>0</v>
      </c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F73" s="21">
        <f t="shared" si="5"/>
        <v>0.68</v>
      </c>
      <c r="BG73" s="18">
        <f t="shared" si="6"/>
        <v>0</v>
      </c>
      <c r="BH73" s="18">
        <f t="shared" si="7"/>
        <v>0</v>
      </c>
    </row>
    <row r="74" spans="1:60">
      <c r="A74">
        <v>0.60399999999999998</v>
      </c>
      <c r="B74">
        <v>0</v>
      </c>
      <c r="C74">
        <v>0</v>
      </c>
      <c r="D74">
        <v>0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F74" s="21">
        <f t="shared" si="5"/>
        <v>0.60399999999999998</v>
      </c>
      <c r="BG74" s="18">
        <f t="shared" si="6"/>
        <v>0</v>
      </c>
      <c r="BH74" s="18">
        <f t="shared" si="7"/>
        <v>0</v>
      </c>
    </row>
    <row r="75" spans="1:60">
      <c r="A75">
        <v>0.53600000000000003</v>
      </c>
      <c r="B75">
        <v>0</v>
      </c>
      <c r="C75">
        <v>0</v>
      </c>
      <c r="D75">
        <v>0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F75" s="21">
        <f t="shared" si="5"/>
        <v>0.53600000000000003</v>
      </c>
      <c r="BG75" s="18">
        <f t="shared" si="6"/>
        <v>0</v>
      </c>
      <c r="BH75" s="18">
        <f t="shared" si="7"/>
        <v>0</v>
      </c>
    </row>
    <row r="76" spans="1:60">
      <c r="A76">
        <v>0.47599999999999998</v>
      </c>
      <c r="B76">
        <v>0</v>
      </c>
      <c r="C76">
        <v>0</v>
      </c>
      <c r="D76">
        <v>0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F76" s="21">
        <f t="shared" si="5"/>
        <v>0.47599999999999998</v>
      </c>
      <c r="BG76" s="18">
        <f t="shared" si="6"/>
        <v>0</v>
      </c>
      <c r="BH76" s="18">
        <f t="shared" si="7"/>
        <v>0</v>
      </c>
    </row>
    <row r="77" spans="1:60">
      <c r="A77">
        <v>0.42199999999999999</v>
      </c>
      <c r="B77">
        <v>0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F77" s="21">
        <f t="shared" si="5"/>
        <v>0.42199999999999999</v>
      </c>
      <c r="BG77" s="18">
        <f t="shared" si="6"/>
        <v>0</v>
      </c>
      <c r="BH77" s="18">
        <f t="shared" si="7"/>
        <v>0</v>
      </c>
    </row>
    <row r="78" spans="1:60">
      <c r="A78">
        <v>0.375</v>
      </c>
      <c r="B78">
        <v>0</v>
      </c>
      <c r="C78">
        <v>0</v>
      </c>
      <c r="D78">
        <v>0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F78" s="21">
        <f t="shared" si="5"/>
        <v>0.375</v>
      </c>
      <c r="BG78" s="18">
        <f t="shared" si="6"/>
        <v>0</v>
      </c>
      <c r="BH78" s="18">
        <f t="shared" si="7"/>
        <v>0</v>
      </c>
    </row>
    <row r="79" spans="1:60">
      <c r="A79">
        <v>0.33300000000000002</v>
      </c>
      <c r="B79">
        <v>0</v>
      </c>
      <c r="C79">
        <v>0</v>
      </c>
      <c r="D79">
        <v>0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F79" s="21">
        <f t="shared" si="5"/>
        <v>0.33300000000000002</v>
      </c>
      <c r="BG79" s="18">
        <f t="shared" si="6"/>
        <v>0</v>
      </c>
      <c r="BH79" s="18">
        <f t="shared" si="7"/>
        <v>0</v>
      </c>
    </row>
    <row r="80" spans="1:60">
      <c r="A80">
        <v>0.29599999999999999</v>
      </c>
      <c r="B80">
        <v>0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F80" s="21">
        <f t="shared" si="5"/>
        <v>0.29599999999999999</v>
      </c>
      <c r="BG80" s="18">
        <f t="shared" si="6"/>
        <v>0</v>
      </c>
      <c r="BH80" s="18">
        <f t="shared" si="7"/>
        <v>0</v>
      </c>
    </row>
    <row r="81" spans="1:60">
      <c r="A81">
        <v>0.26200000000000001</v>
      </c>
      <c r="B81">
        <v>0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F81" s="21">
        <f t="shared" si="5"/>
        <v>0.26200000000000001</v>
      </c>
      <c r="BG81" s="18">
        <f t="shared" si="6"/>
        <v>0</v>
      </c>
      <c r="BH81" s="18">
        <f t="shared" si="7"/>
        <v>0</v>
      </c>
    </row>
    <row r="82" spans="1:60">
      <c r="A82">
        <v>0.23300000000000001</v>
      </c>
      <c r="B82">
        <v>0</v>
      </c>
      <c r="C82">
        <v>0</v>
      </c>
      <c r="D82">
        <v>0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F82" s="21">
        <f t="shared" si="5"/>
        <v>0.23300000000000001</v>
      </c>
      <c r="BG82" s="18">
        <f t="shared" si="6"/>
        <v>0</v>
      </c>
      <c r="BH82" s="18">
        <f t="shared" si="7"/>
        <v>0</v>
      </c>
    </row>
    <row r="83" spans="1:60">
      <c r="A83">
        <v>0.20699999999999999</v>
      </c>
      <c r="B83">
        <v>0</v>
      </c>
      <c r="C83">
        <v>0</v>
      </c>
      <c r="D83">
        <v>0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F83" s="21">
        <f t="shared" si="5"/>
        <v>0.20699999999999999</v>
      </c>
      <c r="BG83" s="18">
        <f t="shared" si="6"/>
        <v>0</v>
      </c>
      <c r="BH83" s="18">
        <f t="shared" si="7"/>
        <v>0</v>
      </c>
    </row>
    <row r="84" spans="1:60">
      <c r="A84">
        <v>0.184</v>
      </c>
      <c r="B84">
        <v>0</v>
      </c>
      <c r="C84">
        <v>0</v>
      </c>
      <c r="D84">
        <v>0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F84" s="21">
        <f t="shared" si="5"/>
        <v>0.184</v>
      </c>
      <c r="BG84" s="18">
        <f t="shared" si="6"/>
        <v>0</v>
      </c>
      <c r="BH84" s="18">
        <f t="shared" si="7"/>
        <v>0</v>
      </c>
    </row>
    <row r="85" spans="1:60">
      <c r="A85">
        <v>0.16300000000000001</v>
      </c>
      <c r="B85">
        <v>0</v>
      </c>
      <c r="C85">
        <v>0</v>
      </c>
      <c r="D85">
        <v>0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F85" s="21">
        <f t="shared" si="5"/>
        <v>0.16300000000000001</v>
      </c>
      <c r="BG85" s="18">
        <f t="shared" si="6"/>
        <v>0</v>
      </c>
      <c r="BH85" s="18">
        <f t="shared" si="7"/>
        <v>0</v>
      </c>
    </row>
    <row r="86" spans="1:60">
      <c r="A86">
        <v>0.14499999999999999</v>
      </c>
      <c r="B86">
        <v>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0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F86" s="21">
        <f t="shared" si="5"/>
        <v>0.14499999999999999</v>
      </c>
      <c r="BG86" s="18">
        <f t="shared" si="6"/>
        <v>0</v>
      </c>
      <c r="BH86" s="18">
        <f t="shared" si="7"/>
        <v>0</v>
      </c>
    </row>
    <row r="87" spans="1:60">
      <c r="A87">
        <v>0.129</v>
      </c>
      <c r="B87">
        <v>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F87" s="21">
        <f t="shared" si="5"/>
        <v>0.129</v>
      </c>
      <c r="BG87" s="18">
        <f t="shared" si="6"/>
        <v>0</v>
      </c>
      <c r="BH87" s="18">
        <f t="shared" si="7"/>
        <v>0</v>
      </c>
    </row>
    <row r="88" spans="1:60">
      <c r="A88">
        <v>0.114</v>
      </c>
      <c r="B88">
        <v>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F88" s="21">
        <f t="shared" si="5"/>
        <v>0.114</v>
      </c>
      <c r="BG88" s="18">
        <f t="shared" si="6"/>
        <v>0</v>
      </c>
      <c r="BH88" s="18">
        <f t="shared" si="7"/>
        <v>0</v>
      </c>
    </row>
    <row r="89" spans="1:60">
      <c r="A89">
        <v>0.10100000000000001</v>
      </c>
      <c r="B89">
        <v>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F89" s="21">
        <f t="shared" si="5"/>
        <v>0.10100000000000001</v>
      </c>
      <c r="BG89" s="18">
        <f t="shared" si="6"/>
        <v>0</v>
      </c>
      <c r="BH89" s="18">
        <f t="shared" si="7"/>
        <v>0</v>
      </c>
    </row>
    <row r="90" spans="1:60">
      <c r="A90">
        <v>0.09</v>
      </c>
      <c r="B90">
        <v>0</v>
      </c>
      <c r="C90">
        <v>0</v>
      </c>
      <c r="D90">
        <v>0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0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F90" s="21">
        <f t="shared" si="5"/>
        <v>0.09</v>
      </c>
      <c r="BG90" s="18">
        <f t="shared" si="6"/>
        <v>0</v>
      </c>
      <c r="BH90" s="18">
        <f t="shared" si="7"/>
        <v>0</v>
      </c>
    </row>
    <row r="91" spans="1:60">
      <c r="A91">
        <v>0.08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F91" s="21">
        <f t="shared" si="5"/>
        <v>0.08</v>
      </c>
      <c r="BG91" s="18">
        <f t="shared" si="6"/>
        <v>0</v>
      </c>
      <c r="BH91" s="18">
        <f t="shared" si="7"/>
        <v>0</v>
      </c>
    </row>
    <row r="92" spans="1:60">
      <c r="A92">
        <v>7.0999999999999994E-2</v>
      </c>
      <c r="B92">
        <v>0</v>
      </c>
      <c r="C92">
        <v>0</v>
      </c>
      <c r="D92">
        <v>0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0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F92" s="21">
        <f t="shared" si="5"/>
        <v>7.0999999999999994E-2</v>
      </c>
      <c r="BG92" s="18">
        <f t="shared" si="6"/>
        <v>0</v>
      </c>
      <c r="BH92" s="18">
        <f t="shared" si="7"/>
        <v>0</v>
      </c>
    </row>
    <row r="93" spans="1:60">
      <c r="A93">
        <v>6.3E-2</v>
      </c>
      <c r="B93">
        <v>0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0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F93" s="21">
        <f t="shared" si="5"/>
        <v>6.3E-2</v>
      </c>
      <c r="BG93" s="18">
        <f t="shared" si="6"/>
        <v>0</v>
      </c>
      <c r="BH93" s="18">
        <f t="shared" si="7"/>
        <v>0</v>
      </c>
    </row>
    <row r="94" spans="1:60">
      <c r="A94">
        <v>5.6000000000000001E-2</v>
      </c>
      <c r="B94">
        <v>0</v>
      </c>
      <c r="C94">
        <v>0</v>
      </c>
      <c r="D94">
        <v>0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0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F94" s="21">
        <f t="shared" si="5"/>
        <v>5.6000000000000001E-2</v>
      </c>
      <c r="BG94" s="18">
        <f t="shared" si="6"/>
        <v>0</v>
      </c>
      <c r="BH94" s="18">
        <f t="shared" si="7"/>
        <v>0</v>
      </c>
    </row>
    <row r="95" spans="1:60">
      <c r="A95">
        <v>0.05</v>
      </c>
      <c r="B95">
        <v>0</v>
      </c>
      <c r="C95">
        <v>0</v>
      </c>
      <c r="D95">
        <v>0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0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F95" s="21">
        <f t="shared" si="5"/>
        <v>0.05</v>
      </c>
      <c r="BG95" s="18">
        <f t="shared" si="6"/>
        <v>0</v>
      </c>
      <c r="BH95" s="18">
        <f t="shared" si="7"/>
        <v>0</v>
      </c>
    </row>
    <row r="96" spans="1:60">
      <c r="A96">
        <v>4.3999999999999997E-2</v>
      </c>
      <c r="B96">
        <v>0</v>
      </c>
      <c r="C96">
        <v>0</v>
      </c>
      <c r="D96">
        <v>0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F96" s="21">
        <f t="shared" si="5"/>
        <v>4.3999999999999997E-2</v>
      </c>
      <c r="BG96" s="18">
        <f t="shared" si="6"/>
        <v>0</v>
      </c>
      <c r="BH96" s="18">
        <f t="shared" si="7"/>
        <v>0</v>
      </c>
    </row>
    <row r="97" spans="1:60">
      <c r="A97">
        <v>3.9E-2</v>
      </c>
      <c r="B97">
        <v>0</v>
      </c>
      <c r="C97">
        <v>0</v>
      </c>
      <c r="D97">
        <v>0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F97" s="21">
        <f t="shared" si="5"/>
        <v>3.9E-2</v>
      </c>
      <c r="BG97" s="18">
        <f t="shared" si="6"/>
        <v>0</v>
      </c>
      <c r="BH97" s="18">
        <f t="shared" si="7"/>
        <v>0</v>
      </c>
    </row>
    <row r="98" spans="1:60">
      <c r="A98">
        <v>3.5000000000000003E-2</v>
      </c>
      <c r="B98">
        <v>0</v>
      </c>
      <c r="C98">
        <v>0</v>
      </c>
      <c r="D98">
        <v>0</v>
      </c>
      <c r="E98">
        <v>0</v>
      </c>
      <c r="F98">
        <v>0</v>
      </c>
      <c r="G98">
        <v>0</v>
      </c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0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F98" s="21">
        <f t="shared" si="5"/>
        <v>3.5000000000000003E-2</v>
      </c>
      <c r="BG98" s="18">
        <f t="shared" si="6"/>
        <v>0</v>
      </c>
      <c r="BH98" s="18">
        <f t="shared" si="7"/>
        <v>0</v>
      </c>
    </row>
    <row r="99" spans="1:60">
      <c r="A99">
        <v>3.1E-2</v>
      </c>
      <c r="B99">
        <v>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0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F99" s="21">
        <f t="shared" si="5"/>
        <v>3.1E-2</v>
      </c>
      <c r="BG99" s="18">
        <f t="shared" si="6"/>
        <v>0</v>
      </c>
      <c r="BH99" s="18">
        <f t="shared" si="7"/>
        <v>0</v>
      </c>
    </row>
    <row r="100" spans="1:60">
      <c r="A100">
        <v>2.7E-2</v>
      </c>
      <c r="B100">
        <v>0</v>
      </c>
      <c r="C100">
        <v>0</v>
      </c>
      <c r="D100">
        <v>0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F100" s="21">
        <f t="shared" si="5"/>
        <v>2.7E-2</v>
      </c>
      <c r="BG100" s="18">
        <f t="shared" si="6"/>
        <v>0</v>
      </c>
      <c r="BH100" s="18">
        <f t="shared" si="7"/>
        <v>0</v>
      </c>
    </row>
    <row r="101" spans="1:60">
      <c r="A101">
        <v>2.4E-2</v>
      </c>
      <c r="B101">
        <v>0</v>
      </c>
      <c r="C101">
        <v>0</v>
      </c>
      <c r="D101">
        <v>0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0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F101" s="21">
        <f t="shared" si="5"/>
        <v>2.4E-2</v>
      </c>
      <c r="BG101" s="18">
        <f t="shared" si="6"/>
        <v>0</v>
      </c>
      <c r="BH101" s="18">
        <f t="shared" si="7"/>
        <v>0</v>
      </c>
    </row>
    <row r="102" spans="1:60">
      <c r="A102">
        <v>2.1999999999999999E-2</v>
      </c>
      <c r="B102">
        <v>0</v>
      </c>
      <c r="C102">
        <v>0</v>
      </c>
      <c r="D102">
        <v>0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F102" s="21">
        <f t="shared" si="5"/>
        <v>2.1999999999999999E-2</v>
      </c>
      <c r="BG102" s="18">
        <f t="shared" si="6"/>
        <v>0</v>
      </c>
      <c r="BH102" s="18">
        <f t="shared" si="7"/>
        <v>0</v>
      </c>
    </row>
    <row r="103" spans="1:60">
      <c r="A103">
        <v>1.9E-2</v>
      </c>
      <c r="B103">
        <v>0</v>
      </c>
      <c r="C103">
        <v>0</v>
      </c>
      <c r="D103">
        <v>0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0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F103" s="21">
        <f t="shared" si="5"/>
        <v>1.9E-2</v>
      </c>
      <c r="BG103" s="18">
        <f t="shared" si="6"/>
        <v>0</v>
      </c>
      <c r="BH103" s="18">
        <f t="shared" si="7"/>
        <v>0</v>
      </c>
    </row>
    <row r="104" spans="1:60">
      <c r="BF104" s="21"/>
      <c r="BG104" s="18"/>
      <c r="BH104" s="18"/>
    </row>
    <row r="105" spans="1:60" ht="25.8">
      <c r="A105" s="85" t="s">
        <v>27</v>
      </c>
      <c r="B105" s="86"/>
      <c r="C105" s="86"/>
      <c r="D105" s="86"/>
      <c r="E105" s="86"/>
      <c r="F105" s="86"/>
      <c r="G105" s="86"/>
      <c r="H105" s="86"/>
      <c r="I105" s="86"/>
      <c r="J105" s="86"/>
      <c r="K105" s="86"/>
      <c r="L105" s="86"/>
      <c r="M105" s="86"/>
      <c r="N105" s="86"/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67"/>
      <c r="BF105" s="21"/>
      <c r="BG105" s="18"/>
      <c r="BH105" s="18"/>
    </row>
    <row r="106" spans="1:60" ht="25.8">
      <c r="A106" s="82" t="s">
        <v>6</v>
      </c>
      <c r="B106" s="83"/>
      <c r="C106" s="83"/>
      <c r="D106" s="83"/>
      <c r="E106" s="83"/>
      <c r="F106" s="83"/>
      <c r="G106" s="83"/>
      <c r="H106" s="83"/>
      <c r="I106" s="83"/>
      <c r="J106" s="83"/>
      <c r="K106" s="83"/>
      <c r="L106" s="83"/>
      <c r="M106" s="83"/>
      <c r="N106" s="83"/>
      <c r="O106" s="83"/>
      <c r="P106" s="83"/>
      <c r="Q106" s="83"/>
      <c r="R106" s="83"/>
      <c r="S106" s="83"/>
      <c r="T106" s="83"/>
      <c r="U106" s="83"/>
      <c r="V106" s="83"/>
      <c r="W106" s="83"/>
      <c r="X106" s="83"/>
      <c r="Y106" s="83"/>
      <c r="Z106" s="83"/>
      <c r="AA106" s="83"/>
      <c r="AB106" s="83"/>
      <c r="AC106" s="84" t="s">
        <v>9</v>
      </c>
      <c r="AD106" s="83"/>
      <c r="AE106" s="83"/>
      <c r="AF106" s="83"/>
      <c r="AG106" s="83"/>
      <c r="AH106" s="83"/>
      <c r="AI106" s="83"/>
      <c r="AJ106" s="83"/>
      <c r="AK106" s="83"/>
      <c r="AL106" s="83"/>
      <c r="AM106" s="83"/>
      <c r="AN106" s="83"/>
      <c r="AO106" s="83"/>
      <c r="AP106" s="83"/>
      <c r="AQ106" s="83"/>
      <c r="AR106" s="83"/>
      <c r="AS106" s="83"/>
      <c r="AT106" s="83"/>
      <c r="AU106" s="83"/>
      <c r="AV106" s="83"/>
      <c r="AW106" s="83"/>
      <c r="AX106" s="83"/>
      <c r="AY106" s="83"/>
      <c r="AZ106" s="83"/>
      <c r="BA106" s="83"/>
      <c r="BB106" s="83"/>
      <c r="BC106" s="83"/>
      <c r="BD106" s="83"/>
      <c r="BE106" s="77"/>
      <c r="BF106" s="21"/>
      <c r="BG106" s="18"/>
      <c r="BH106" s="18"/>
    </row>
    <row r="107" spans="1:60">
      <c r="A107" t="s">
        <v>257</v>
      </c>
      <c r="B107" t="s">
        <v>258</v>
      </c>
      <c r="C107" t="s">
        <v>259</v>
      </c>
      <c r="D107" t="s">
        <v>260</v>
      </c>
      <c r="E107" t="s">
        <v>261</v>
      </c>
      <c r="F107" t="s">
        <v>262</v>
      </c>
      <c r="G107" t="s">
        <v>263</v>
      </c>
      <c r="H107" t="s">
        <v>264</v>
      </c>
      <c r="I107" t="s">
        <v>265</v>
      </c>
      <c r="J107" t="s">
        <v>266</v>
      </c>
      <c r="K107" t="s">
        <v>267</v>
      </c>
      <c r="L107" t="s">
        <v>268</v>
      </c>
      <c r="M107" t="s">
        <v>269</v>
      </c>
      <c r="N107" t="s">
        <v>270</v>
      </c>
      <c r="O107" t="s">
        <v>271</v>
      </c>
      <c r="P107" t="s">
        <v>272</v>
      </c>
      <c r="Q107" t="s">
        <v>273</v>
      </c>
      <c r="R107" t="s">
        <v>274</v>
      </c>
      <c r="S107" t="s">
        <v>275</v>
      </c>
      <c r="T107" t="s">
        <v>276</v>
      </c>
      <c r="U107" t="s">
        <v>277</v>
      </c>
      <c r="V107" t="s">
        <v>278</v>
      </c>
      <c r="W107" t="s">
        <v>279</v>
      </c>
      <c r="X107" t="s">
        <v>280</v>
      </c>
      <c r="Y107" t="s">
        <v>281</v>
      </c>
      <c r="Z107" t="s">
        <v>282</v>
      </c>
      <c r="AA107" t="s">
        <v>283</v>
      </c>
      <c r="AB107" t="s">
        <v>284</v>
      </c>
      <c r="AC107" t="s">
        <v>285</v>
      </c>
      <c r="AD107" t="s">
        <v>286</v>
      </c>
      <c r="AE107" t="s">
        <v>287</v>
      </c>
      <c r="AF107" t="s">
        <v>288</v>
      </c>
      <c r="AG107" t="s">
        <v>289</v>
      </c>
      <c r="AH107" t="s">
        <v>290</v>
      </c>
      <c r="AI107" t="s">
        <v>291</v>
      </c>
      <c r="AJ107" t="s">
        <v>292</v>
      </c>
      <c r="AK107" t="s">
        <v>293</v>
      </c>
      <c r="AL107" t="s">
        <v>294</v>
      </c>
      <c r="AM107" t="s">
        <v>295</v>
      </c>
      <c r="AN107" t="s">
        <v>296</v>
      </c>
      <c r="AO107" t="s">
        <v>297</v>
      </c>
      <c r="AP107" t="s">
        <v>298</v>
      </c>
      <c r="AQ107" t="s">
        <v>299</v>
      </c>
      <c r="AR107" t="s">
        <v>300</v>
      </c>
      <c r="AS107" t="s">
        <v>301</v>
      </c>
      <c r="AT107" t="s">
        <v>302</v>
      </c>
      <c r="AU107" t="s">
        <v>303</v>
      </c>
      <c r="AV107" t="s">
        <v>304</v>
      </c>
      <c r="AW107" t="s">
        <v>305</v>
      </c>
      <c r="AX107" t="s">
        <v>306</v>
      </c>
      <c r="AY107" t="s">
        <v>307</v>
      </c>
      <c r="AZ107" t="s">
        <v>308</v>
      </c>
      <c r="BA107" t="s">
        <v>309</v>
      </c>
      <c r="BB107" t="s">
        <v>310</v>
      </c>
      <c r="BC107" t="s">
        <v>311</v>
      </c>
      <c r="BF107" s="21" t="str">
        <f t="shared" ref="BF107:BF138" si="8">A107</f>
        <v>Particle Diameter</v>
      </c>
      <c r="BG107" s="18" t="s">
        <v>6</v>
      </c>
      <c r="BH107" s="18" t="s">
        <v>9</v>
      </c>
    </row>
    <row r="108" spans="1:60">
      <c r="A108">
        <v>2500</v>
      </c>
      <c r="B108">
        <v>0</v>
      </c>
      <c r="C108">
        <v>0</v>
      </c>
      <c r="D108">
        <v>0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F108" s="21">
        <f t="shared" si="8"/>
        <v>2500</v>
      </c>
      <c r="BG108" s="18">
        <f t="shared" ref="BG108:BG139" si="9">AVERAGE(B108:AB108)</f>
        <v>0</v>
      </c>
      <c r="BH108" s="18">
        <f t="shared" si="7"/>
        <v>0</v>
      </c>
    </row>
    <row r="109" spans="1:60">
      <c r="A109">
        <v>2219.5509999999999</v>
      </c>
      <c r="B109">
        <v>0</v>
      </c>
      <c r="C109">
        <v>0</v>
      </c>
      <c r="D109">
        <v>0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F109" s="21">
        <f t="shared" si="8"/>
        <v>2219.5509999999999</v>
      </c>
      <c r="BG109" s="18">
        <f t="shared" si="9"/>
        <v>0</v>
      </c>
      <c r="BH109" s="18">
        <f t="shared" si="7"/>
        <v>0</v>
      </c>
    </row>
    <row r="110" spans="1:60">
      <c r="A110">
        <v>1970.5619999999999</v>
      </c>
      <c r="B110">
        <v>0</v>
      </c>
      <c r="C110">
        <v>0</v>
      </c>
      <c r="D110">
        <v>0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F110" s="21">
        <f t="shared" si="8"/>
        <v>1970.5619999999999</v>
      </c>
      <c r="BG110" s="18">
        <f t="shared" si="9"/>
        <v>0</v>
      </c>
      <c r="BH110" s="18">
        <f t="shared" si="7"/>
        <v>0</v>
      </c>
    </row>
    <row r="111" spans="1:60">
      <c r="A111">
        <v>1749.5050000000001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F111" s="21">
        <f t="shared" si="8"/>
        <v>1749.5050000000001</v>
      </c>
      <c r="BG111" s="18">
        <f t="shared" si="9"/>
        <v>0</v>
      </c>
      <c r="BH111" s="18">
        <f t="shared" si="7"/>
        <v>0</v>
      </c>
    </row>
    <row r="112" spans="1:60">
      <c r="A112">
        <v>1553.2460000000001</v>
      </c>
      <c r="B112">
        <v>0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F112" s="21">
        <f t="shared" si="8"/>
        <v>1553.2460000000001</v>
      </c>
      <c r="BG112" s="18">
        <f t="shared" si="9"/>
        <v>0</v>
      </c>
      <c r="BH112" s="18">
        <f t="shared" si="7"/>
        <v>0</v>
      </c>
    </row>
    <row r="113" spans="1:60">
      <c r="A113">
        <v>1379.0039999999999</v>
      </c>
      <c r="B113">
        <v>0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F113" s="21">
        <f t="shared" si="8"/>
        <v>1379.0039999999999</v>
      </c>
      <c r="BG113" s="18">
        <f t="shared" si="9"/>
        <v>0</v>
      </c>
      <c r="BH113" s="18">
        <f t="shared" si="7"/>
        <v>0</v>
      </c>
    </row>
    <row r="114" spans="1:60">
      <c r="A114">
        <v>1224.308</v>
      </c>
      <c r="B114">
        <v>0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F114" s="21">
        <f t="shared" si="8"/>
        <v>1224.308</v>
      </c>
      <c r="BG114" s="18">
        <f t="shared" si="9"/>
        <v>0</v>
      </c>
      <c r="BH114" s="18">
        <f t="shared" si="7"/>
        <v>0</v>
      </c>
    </row>
    <row r="115" spans="1:60">
      <c r="A115">
        <v>1086.9649999999999</v>
      </c>
      <c r="B115">
        <v>0</v>
      </c>
      <c r="C115">
        <v>0.17700000000000671</v>
      </c>
      <c r="D115">
        <v>0</v>
      </c>
      <c r="E115">
        <v>0.19599999999999795</v>
      </c>
      <c r="F115">
        <v>0</v>
      </c>
      <c r="G115">
        <v>7.5999999999993406E-2</v>
      </c>
      <c r="H115">
        <v>0.16200000000000614</v>
      </c>
      <c r="I115">
        <v>0</v>
      </c>
      <c r="J115">
        <v>0</v>
      </c>
      <c r="K115">
        <v>0</v>
      </c>
      <c r="L115">
        <v>6.4999999999997726E-2</v>
      </c>
      <c r="M115">
        <v>0</v>
      </c>
      <c r="N115">
        <v>0</v>
      </c>
      <c r="O115">
        <v>0</v>
      </c>
      <c r="P115">
        <v>0</v>
      </c>
      <c r="Q115">
        <v>9.6000000000003638E-2</v>
      </c>
      <c r="R115">
        <v>0</v>
      </c>
      <c r="S115">
        <v>2.5000000000005684E-2</v>
      </c>
      <c r="T115">
        <v>2.2999999999996135E-2</v>
      </c>
      <c r="U115">
        <v>1.0000000000005116E-2</v>
      </c>
      <c r="V115">
        <v>0</v>
      </c>
      <c r="W115">
        <v>0</v>
      </c>
      <c r="X115">
        <v>4.0000000000048885E-3</v>
      </c>
      <c r="Y115">
        <v>0</v>
      </c>
      <c r="Z115">
        <v>0.11899999999999977</v>
      </c>
      <c r="AA115">
        <v>0</v>
      </c>
      <c r="AB115">
        <v>0</v>
      </c>
      <c r="AC115">
        <v>0.16400000000000148</v>
      </c>
      <c r="AD115">
        <v>0.11400000000000432</v>
      </c>
      <c r="AE115">
        <v>0</v>
      </c>
      <c r="AF115">
        <v>0.375</v>
      </c>
      <c r="AG115">
        <v>0</v>
      </c>
      <c r="AH115">
        <v>0</v>
      </c>
      <c r="AI115">
        <v>0.36700000000000443</v>
      </c>
      <c r="AJ115">
        <v>3.6000000000001364E-2</v>
      </c>
      <c r="AK115">
        <v>0.16899999999999693</v>
      </c>
      <c r="AL115">
        <v>0.18999999999999773</v>
      </c>
      <c r="AM115">
        <v>0</v>
      </c>
      <c r="AN115">
        <v>0</v>
      </c>
      <c r="AO115">
        <v>0</v>
      </c>
      <c r="AP115">
        <v>0.22700000000000387</v>
      </c>
      <c r="AQ115">
        <v>0.57099999999999795</v>
      </c>
      <c r="AR115">
        <v>0</v>
      </c>
      <c r="AS115">
        <v>2.1000000000000796E-2</v>
      </c>
      <c r="AT115">
        <v>7.2999999999993292E-2</v>
      </c>
      <c r="AU115">
        <v>0.20399999999999352</v>
      </c>
      <c r="AV115">
        <v>0.23799999999999955</v>
      </c>
      <c r="AW115">
        <v>1.5000000000000568E-2</v>
      </c>
      <c r="AX115">
        <v>0.51500000000000057</v>
      </c>
      <c r="AY115">
        <v>0</v>
      </c>
      <c r="AZ115">
        <v>0</v>
      </c>
      <c r="BA115">
        <v>7.6999999999998181E-2</v>
      </c>
      <c r="BB115">
        <v>0.19899999999999807</v>
      </c>
      <c r="BC115">
        <v>0</v>
      </c>
      <c r="BF115" s="21">
        <f t="shared" si="8"/>
        <v>1086.9649999999999</v>
      </c>
      <c r="BG115" s="18">
        <f t="shared" si="9"/>
        <v>3.5296296296296929E-2</v>
      </c>
      <c r="BH115" s="18">
        <f t="shared" si="7"/>
        <v>0.1316666666666664</v>
      </c>
    </row>
    <row r="116" spans="1:60">
      <c r="A116">
        <v>965.03</v>
      </c>
      <c r="B116">
        <v>1.644999999999996</v>
      </c>
      <c r="C116">
        <v>2.5479999999999876</v>
      </c>
      <c r="D116">
        <v>1.0259999999999962</v>
      </c>
      <c r="E116">
        <v>3.0510000000000019</v>
      </c>
      <c r="F116">
        <v>1.2669999999999959</v>
      </c>
      <c r="G116">
        <v>1.5740000000000123</v>
      </c>
      <c r="H116">
        <v>2.6089999999999947</v>
      </c>
      <c r="I116">
        <v>1.3509999999999991</v>
      </c>
      <c r="J116">
        <v>1.1400000000000006</v>
      </c>
      <c r="K116">
        <v>0</v>
      </c>
      <c r="L116">
        <v>0.49500000000000455</v>
      </c>
      <c r="M116">
        <v>0</v>
      </c>
      <c r="N116">
        <v>0</v>
      </c>
      <c r="O116">
        <v>0</v>
      </c>
      <c r="P116">
        <v>0</v>
      </c>
      <c r="Q116">
        <v>1.6139999999999901</v>
      </c>
      <c r="R116">
        <v>1.3299999999999983</v>
      </c>
      <c r="S116">
        <v>0.93299999999999272</v>
      </c>
      <c r="T116">
        <v>0.70700000000000784</v>
      </c>
      <c r="U116">
        <v>0.48099999999999454</v>
      </c>
      <c r="V116">
        <v>0</v>
      </c>
      <c r="W116">
        <v>1.6479999999999961</v>
      </c>
      <c r="X116">
        <v>0.53399999999999181</v>
      </c>
      <c r="Y116">
        <v>0</v>
      </c>
      <c r="Z116">
        <v>1.4039999999999964</v>
      </c>
      <c r="AA116">
        <v>1.2480000000000047</v>
      </c>
      <c r="AB116">
        <v>0</v>
      </c>
      <c r="AC116">
        <v>2.9339999999999975</v>
      </c>
      <c r="AD116">
        <v>1.6739999999999924</v>
      </c>
      <c r="AE116">
        <v>1.2339999999999947</v>
      </c>
      <c r="AF116">
        <v>3.1640000000000015</v>
      </c>
      <c r="AG116">
        <v>1.8460000000000036</v>
      </c>
      <c r="AH116">
        <v>1.5849999999999937</v>
      </c>
      <c r="AI116">
        <v>2.1739999999999924</v>
      </c>
      <c r="AJ116">
        <v>1.9080000000000013</v>
      </c>
      <c r="AK116">
        <v>2.1230000000000047</v>
      </c>
      <c r="AL116">
        <v>3.0799999999999983</v>
      </c>
      <c r="AM116">
        <v>1.7459999999999951</v>
      </c>
      <c r="AN116">
        <v>1.671999999999997</v>
      </c>
      <c r="AO116">
        <v>1.6820000000000022</v>
      </c>
      <c r="AP116">
        <v>1.5989999999999895</v>
      </c>
      <c r="AQ116">
        <v>1.8599999999999994</v>
      </c>
      <c r="AR116">
        <v>1.6800000000000068</v>
      </c>
      <c r="AS116">
        <v>1.215999999999994</v>
      </c>
      <c r="AT116">
        <v>1.561000000000007</v>
      </c>
      <c r="AU116">
        <v>0.96400000000001285</v>
      </c>
      <c r="AV116">
        <v>1.8659999999999997</v>
      </c>
      <c r="AW116">
        <v>0.51399999999999579</v>
      </c>
      <c r="AX116">
        <v>1.9899999999999949</v>
      </c>
      <c r="AY116">
        <v>1.5280000000000058</v>
      </c>
      <c r="AZ116">
        <v>0.63400000000000034</v>
      </c>
      <c r="BA116">
        <v>1.0799999999999983</v>
      </c>
      <c r="BB116">
        <v>1.0150000000000006</v>
      </c>
      <c r="BC116">
        <v>1.0690000000000026</v>
      </c>
      <c r="BF116" s="21">
        <f t="shared" si="8"/>
        <v>965.03</v>
      </c>
      <c r="BG116" s="18">
        <f t="shared" si="9"/>
        <v>0.9853703703703689</v>
      </c>
      <c r="BH116" s="18">
        <f t="shared" si="7"/>
        <v>1.6814074074074068</v>
      </c>
    </row>
    <row r="117" spans="1:60">
      <c r="A117">
        <v>856.77300000000002</v>
      </c>
      <c r="B117">
        <v>8.2439999999999998</v>
      </c>
      <c r="C117">
        <v>8.6240000000000094</v>
      </c>
      <c r="D117">
        <v>4.9230000000000018</v>
      </c>
      <c r="E117">
        <v>10.594999999999999</v>
      </c>
      <c r="F117">
        <v>6.2070000000000078</v>
      </c>
      <c r="G117">
        <v>5.6729999999999876</v>
      </c>
      <c r="H117">
        <v>9.0150000000000006</v>
      </c>
      <c r="I117">
        <v>6.8529999999999944</v>
      </c>
      <c r="J117">
        <v>5.6470000000000056</v>
      </c>
      <c r="K117">
        <v>0</v>
      </c>
      <c r="L117">
        <v>1.4689999999999941</v>
      </c>
      <c r="M117">
        <v>0</v>
      </c>
      <c r="N117">
        <v>0</v>
      </c>
      <c r="O117">
        <v>0</v>
      </c>
      <c r="P117">
        <v>0</v>
      </c>
      <c r="Q117">
        <v>5.507000000000005</v>
      </c>
      <c r="R117">
        <v>6.5100000000000051</v>
      </c>
      <c r="S117">
        <v>3.5840000000000032</v>
      </c>
      <c r="T117">
        <v>2.6599999999999966</v>
      </c>
      <c r="U117">
        <v>1.9240000000000066</v>
      </c>
      <c r="V117">
        <v>0</v>
      </c>
      <c r="W117">
        <v>7.6800000000000068</v>
      </c>
      <c r="X117">
        <v>2.2280000000000086</v>
      </c>
      <c r="Y117">
        <v>0</v>
      </c>
      <c r="Z117">
        <v>4.3470000000000084</v>
      </c>
      <c r="AA117">
        <v>5.6700000000000017</v>
      </c>
      <c r="AB117">
        <v>0</v>
      </c>
      <c r="AC117">
        <v>10.546000000000006</v>
      </c>
      <c r="AD117">
        <v>5.4990000000000094</v>
      </c>
      <c r="AE117">
        <v>6.2070000000000078</v>
      </c>
      <c r="AF117">
        <v>8.7800000000000011</v>
      </c>
      <c r="AG117">
        <v>9.2879999999999967</v>
      </c>
      <c r="AH117">
        <v>7.9450000000000074</v>
      </c>
      <c r="AI117">
        <v>5.8730000000000047</v>
      </c>
      <c r="AJ117">
        <v>7.7390000000000043</v>
      </c>
      <c r="AK117">
        <v>6.7590000000000003</v>
      </c>
      <c r="AL117">
        <v>10.785000000000011</v>
      </c>
      <c r="AM117">
        <v>8.3539999999999992</v>
      </c>
      <c r="AN117">
        <v>8.5460000000000065</v>
      </c>
      <c r="AO117">
        <v>8.3010000000000019</v>
      </c>
      <c r="AP117">
        <v>4.4740000000000038</v>
      </c>
      <c r="AQ117">
        <v>4.2849999999999966</v>
      </c>
      <c r="AR117">
        <v>8.3689999999999998</v>
      </c>
      <c r="AS117">
        <v>4.8599999999999994</v>
      </c>
      <c r="AT117">
        <v>5.7219999999999942</v>
      </c>
      <c r="AU117">
        <v>2.5459999999999923</v>
      </c>
      <c r="AV117">
        <v>5.2339999999999947</v>
      </c>
      <c r="AW117">
        <v>1.9770000000000039</v>
      </c>
      <c r="AX117">
        <v>4.8650000000000091</v>
      </c>
      <c r="AY117">
        <v>7.1189999999999998</v>
      </c>
      <c r="AZ117">
        <v>2.9549999999999983</v>
      </c>
      <c r="BA117">
        <v>3.4780000000000086</v>
      </c>
      <c r="BB117">
        <v>2.7019999999999982</v>
      </c>
      <c r="BC117">
        <v>4.9129999999999967</v>
      </c>
      <c r="BF117" s="21">
        <f t="shared" si="8"/>
        <v>856.77300000000002</v>
      </c>
      <c r="BG117" s="18">
        <f t="shared" si="9"/>
        <v>3.9762962962962978</v>
      </c>
      <c r="BH117" s="18">
        <f t="shared" si="7"/>
        <v>6.2267037037037047</v>
      </c>
    </row>
    <row r="118" spans="1:60">
      <c r="A118">
        <v>760.66099999999994</v>
      </c>
      <c r="B118">
        <v>16.201000000000008</v>
      </c>
      <c r="C118">
        <v>15.634999999999991</v>
      </c>
      <c r="D118">
        <v>9.7459999999999951</v>
      </c>
      <c r="E118">
        <v>19.283000000000001</v>
      </c>
      <c r="F118">
        <v>12.257999999999996</v>
      </c>
      <c r="G118">
        <v>10.632000000000005</v>
      </c>
      <c r="H118">
        <v>16.552999999999997</v>
      </c>
      <c r="I118">
        <v>13.594000000000008</v>
      </c>
      <c r="J118">
        <v>11.287999999999997</v>
      </c>
      <c r="K118">
        <v>6.6999999999993065E-2</v>
      </c>
      <c r="L118">
        <v>2.6890000000000072</v>
      </c>
      <c r="M118">
        <v>4.0000000000006253E-2</v>
      </c>
      <c r="N118">
        <v>9.9000000000003752E-2</v>
      </c>
      <c r="O118">
        <v>6.9000000000002615E-2</v>
      </c>
      <c r="P118">
        <v>4.399999999999693E-2</v>
      </c>
      <c r="Q118">
        <v>10.263000000000005</v>
      </c>
      <c r="R118">
        <v>12.828000000000003</v>
      </c>
      <c r="S118">
        <v>6.8900000000000006</v>
      </c>
      <c r="T118">
        <v>5.0949999999999989</v>
      </c>
      <c r="U118">
        <v>3.7680000000000007</v>
      </c>
      <c r="V118">
        <v>3.7999999999996703E-2</v>
      </c>
      <c r="W118">
        <v>14.884999999999991</v>
      </c>
      <c r="X118">
        <v>4.3639999999999901</v>
      </c>
      <c r="Y118">
        <v>3.0000000000001137E-2</v>
      </c>
      <c r="Z118">
        <v>7.8189999999999884</v>
      </c>
      <c r="AA118">
        <v>11.022999999999996</v>
      </c>
      <c r="AB118">
        <v>5.1000000000001933E-2</v>
      </c>
      <c r="AC118">
        <v>19.344999999999999</v>
      </c>
      <c r="AD118">
        <v>10.160999999999987</v>
      </c>
      <c r="AE118">
        <v>12.325999999999993</v>
      </c>
      <c r="AF118">
        <v>15.179999999999993</v>
      </c>
      <c r="AG118">
        <v>18.180999999999997</v>
      </c>
      <c r="AH118">
        <v>15.626999999999995</v>
      </c>
      <c r="AI118">
        <v>10.268000000000001</v>
      </c>
      <c r="AJ118">
        <v>14.762999999999991</v>
      </c>
      <c r="AK118">
        <v>12.206999999999994</v>
      </c>
      <c r="AL118">
        <v>19.707999999999998</v>
      </c>
      <c r="AM118">
        <v>16.246000000000009</v>
      </c>
      <c r="AN118">
        <v>16.835999999999999</v>
      </c>
      <c r="AO118">
        <v>16.254999999999995</v>
      </c>
      <c r="AP118">
        <v>7.9470000000000027</v>
      </c>
      <c r="AQ118">
        <v>7.1039999999999992</v>
      </c>
      <c r="AR118">
        <v>16.414999999999992</v>
      </c>
      <c r="AS118">
        <v>9.3800000000000097</v>
      </c>
      <c r="AT118">
        <v>10.685000000000002</v>
      </c>
      <c r="AU118">
        <v>4.4540000000000077</v>
      </c>
      <c r="AV118">
        <v>9.1700000000000017</v>
      </c>
      <c r="AW118">
        <v>3.8430000000000035</v>
      </c>
      <c r="AX118">
        <v>8.2049999999999983</v>
      </c>
      <c r="AY118">
        <v>13.815999999999988</v>
      </c>
      <c r="AZ118">
        <v>5.9180000000000064</v>
      </c>
      <c r="BA118">
        <v>6.4230000000000018</v>
      </c>
      <c r="BB118">
        <v>4.7060000000000031</v>
      </c>
      <c r="BC118">
        <v>9.6310000000000002</v>
      </c>
      <c r="BF118" s="21">
        <f t="shared" si="8"/>
        <v>760.66099999999994</v>
      </c>
      <c r="BG118" s="18">
        <f t="shared" si="9"/>
        <v>7.601925925925924</v>
      </c>
      <c r="BH118" s="18">
        <f t="shared" si="7"/>
        <v>11.659259259259258</v>
      </c>
    </row>
    <row r="119" spans="1:60">
      <c r="A119">
        <v>675.33</v>
      </c>
      <c r="B119">
        <v>17.853999999999999</v>
      </c>
      <c r="C119">
        <v>15.978000000000009</v>
      </c>
      <c r="D119">
        <v>11.442000000000007</v>
      </c>
      <c r="E119">
        <v>19.795999999999999</v>
      </c>
      <c r="F119">
        <v>13.992000000000004</v>
      </c>
      <c r="G119">
        <v>12.099000000000004</v>
      </c>
      <c r="H119">
        <v>17.984999999999999</v>
      </c>
      <c r="I119">
        <v>15.597999999999999</v>
      </c>
      <c r="J119">
        <v>13.748999999999995</v>
      </c>
      <c r="K119">
        <v>0.46800000000000352</v>
      </c>
      <c r="L119">
        <v>3.4590000000000032</v>
      </c>
      <c r="M119">
        <v>0.28199999999999648</v>
      </c>
      <c r="N119">
        <v>0.72699999999998965</v>
      </c>
      <c r="O119">
        <v>0.49099999999999966</v>
      </c>
      <c r="P119">
        <v>0.31499999999999773</v>
      </c>
      <c r="Q119">
        <v>12.197000000000003</v>
      </c>
      <c r="R119">
        <v>14.506</v>
      </c>
      <c r="S119">
        <v>8.328000000000003</v>
      </c>
      <c r="T119">
        <v>6.2069999999999936</v>
      </c>
      <c r="U119">
        <v>4.769999999999996</v>
      </c>
      <c r="V119">
        <v>0.28499999999999659</v>
      </c>
      <c r="W119">
        <v>15.713000000000008</v>
      </c>
      <c r="X119">
        <v>5.3269999999999982</v>
      </c>
      <c r="Y119">
        <v>0.22499999999999432</v>
      </c>
      <c r="Z119">
        <v>8.7060000000000031</v>
      </c>
      <c r="AA119">
        <v>12.126999999999995</v>
      </c>
      <c r="AB119">
        <v>0.33899999999999864</v>
      </c>
      <c r="AC119">
        <v>19.817999999999998</v>
      </c>
      <c r="AD119">
        <v>12.036000000000001</v>
      </c>
      <c r="AE119">
        <v>14.319000000000003</v>
      </c>
      <c r="AF119">
        <v>16.319000000000003</v>
      </c>
      <c r="AG119">
        <v>19.609000000000002</v>
      </c>
      <c r="AH119">
        <v>17.293000000000006</v>
      </c>
      <c r="AI119">
        <v>12.147999999999996</v>
      </c>
      <c r="AJ119">
        <v>16.274999999999999</v>
      </c>
      <c r="AK119">
        <v>13.419000000000011</v>
      </c>
      <c r="AL119">
        <v>20.583999999999996</v>
      </c>
      <c r="AM119">
        <v>17.265999999999998</v>
      </c>
      <c r="AN119">
        <v>18.664000000000001</v>
      </c>
      <c r="AO119">
        <v>17.695</v>
      </c>
      <c r="AP119">
        <v>9.546999999999997</v>
      </c>
      <c r="AQ119">
        <v>8.3120000000000118</v>
      </c>
      <c r="AR119">
        <v>17.96</v>
      </c>
      <c r="AS119">
        <v>11.128999999999991</v>
      </c>
      <c r="AT119">
        <v>11.626000000000005</v>
      </c>
      <c r="AU119">
        <v>5.3859999999999957</v>
      </c>
      <c r="AV119">
        <v>10.323999999999998</v>
      </c>
      <c r="AW119">
        <v>4.8149999999999977</v>
      </c>
      <c r="AX119">
        <v>9.5169999999999959</v>
      </c>
      <c r="AY119">
        <v>14.797000000000004</v>
      </c>
      <c r="AZ119">
        <v>7.458999999999989</v>
      </c>
      <c r="BA119">
        <v>7.7989999999999924</v>
      </c>
      <c r="BB119">
        <v>5.4899999999999949</v>
      </c>
      <c r="BC119">
        <v>11.001000000000005</v>
      </c>
      <c r="BF119" s="21">
        <f t="shared" si="8"/>
        <v>675.33</v>
      </c>
      <c r="BG119" s="18">
        <f t="shared" si="9"/>
        <v>8.6283333333333303</v>
      </c>
      <c r="BH119" s="18">
        <f t="shared" si="7"/>
        <v>12.985444444444443</v>
      </c>
    </row>
    <row r="120" spans="1:60">
      <c r="A120">
        <v>599.572</v>
      </c>
      <c r="B120">
        <v>16.730999999999995</v>
      </c>
      <c r="C120">
        <v>13.934999999999995</v>
      </c>
      <c r="D120">
        <v>11.811</v>
      </c>
      <c r="E120">
        <v>16.786000000000001</v>
      </c>
      <c r="F120">
        <v>13.940999999999995</v>
      </c>
      <c r="G120">
        <v>12.183</v>
      </c>
      <c r="H120">
        <v>16.657000000000004</v>
      </c>
      <c r="I120">
        <v>15.558999999999997</v>
      </c>
      <c r="J120">
        <v>14.643000000000001</v>
      </c>
      <c r="K120">
        <v>1.0170000000000101</v>
      </c>
      <c r="L120">
        <v>3.9979999999999905</v>
      </c>
      <c r="M120">
        <v>0.62800000000000011</v>
      </c>
      <c r="N120">
        <v>1.5570000000000022</v>
      </c>
      <c r="O120">
        <v>1.0699999999999932</v>
      </c>
      <c r="P120">
        <v>0.70000000000000284</v>
      </c>
      <c r="Q120">
        <v>12.794999999999995</v>
      </c>
      <c r="R120">
        <v>14.222999999999992</v>
      </c>
      <c r="S120">
        <v>8.9519999999999982</v>
      </c>
      <c r="T120">
        <v>6.7180000000000035</v>
      </c>
      <c r="U120">
        <v>5.4059999999999917</v>
      </c>
      <c r="V120">
        <v>0.6460000000000008</v>
      </c>
      <c r="W120">
        <v>14.199999999999996</v>
      </c>
      <c r="X120">
        <v>5.7740000000000009</v>
      </c>
      <c r="Y120">
        <v>0.50900000000000034</v>
      </c>
      <c r="Z120">
        <v>8.5840000000000032</v>
      </c>
      <c r="AA120">
        <v>11.555</v>
      </c>
      <c r="AB120">
        <v>0.73999999999999488</v>
      </c>
      <c r="AC120">
        <v>16.736999999999998</v>
      </c>
      <c r="AD120">
        <v>12.742000000000004</v>
      </c>
      <c r="AE120">
        <v>14.490000000000002</v>
      </c>
      <c r="AF120">
        <v>15.218000000000004</v>
      </c>
      <c r="AG120">
        <v>17.654000000000003</v>
      </c>
      <c r="AH120">
        <v>16.323999999999998</v>
      </c>
      <c r="AI120">
        <v>12.862000000000002</v>
      </c>
      <c r="AJ120">
        <v>15.513000000000005</v>
      </c>
      <c r="AK120">
        <v>12.868999999999993</v>
      </c>
      <c r="AL120">
        <v>17.766999999999999</v>
      </c>
      <c r="AM120">
        <v>15.552999999999997</v>
      </c>
      <c r="AN120">
        <v>17.495999999999995</v>
      </c>
      <c r="AO120">
        <v>16.363</v>
      </c>
      <c r="AP120">
        <v>10.414000000000001</v>
      </c>
      <c r="AQ120">
        <v>8.9319999999999879</v>
      </c>
      <c r="AR120">
        <v>16.669000000000004</v>
      </c>
      <c r="AS120">
        <v>11.651000000000003</v>
      </c>
      <c r="AT120">
        <v>11.116</v>
      </c>
      <c r="AU120">
        <v>5.9470000000000027</v>
      </c>
      <c r="AV120">
        <v>10.344000000000008</v>
      </c>
      <c r="AW120">
        <v>5.4920000000000044</v>
      </c>
      <c r="AX120">
        <v>9.9009999999999962</v>
      </c>
      <c r="AY120">
        <v>13.499000000000002</v>
      </c>
      <c r="AZ120">
        <v>8.4200000000000017</v>
      </c>
      <c r="BA120">
        <v>8.4510000000000076</v>
      </c>
      <c r="BB120">
        <v>5.847999999999999</v>
      </c>
      <c r="BC120">
        <v>11.034999999999997</v>
      </c>
      <c r="BF120" s="21">
        <f t="shared" si="8"/>
        <v>599.572</v>
      </c>
      <c r="BG120" s="18">
        <f t="shared" si="9"/>
        <v>8.5673333333333321</v>
      </c>
      <c r="BH120" s="18">
        <f t="shared" si="7"/>
        <v>12.566925925925931</v>
      </c>
    </row>
    <row r="121" spans="1:60">
      <c r="A121">
        <v>532.31200000000001</v>
      </c>
      <c r="B121">
        <v>14.510000000000002</v>
      </c>
      <c r="C121">
        <v>13.124000000000002</v>
      </c>
      <c r="D121">
        <v>11.524999999999999</v>
      </c>
      <c r="E121">
        <v>12.727999999999998</v>
      </c>
      <c r="F121">
        <v>13.451000000000001</v>
      </c>
      <c r="G121">
        <v>12.111999999999995</v>
      </c>
      <c r="H121">
        <v>14.143999999999998</v>
      </c>
      <c r="I121">
        <v>14.892000000000003</v>
      </c>
      <c r="J121">
        <v>14.198999999999998</v>
      </c>
      <c r="K121">
        <v>1.6499999999999915</v>
      </c>
      <c r="L121">
        <v>4.203000000000003</v>
      </c>
      <c r="M121">
        <v>1.0649999999999977</v>
      </c>
      <c r="N121">
        <v>2.4609999999999985</v>
      </c>
      <c r="O121">
        <v>1.7460000000000093</v>
      </c>
      <c r="P121">
        <v>1.1890000000000072</v>
      </c>
      <c r="Q121">
        <v>12.498999999999995</v>
      </c>
      <c r="R121">
        <v>13.294000000000004</v>
      </c>
      <c r="S121">
        <v>9.1529999999999987</v>
      </c>
      <c r="T121">
        <v>6.7310000000000088</v>
      </c>
      <c r="U121">
        <v>5.7360000000000042</v>
      </c>
      <c r="V121">
        <v>1.1270000000000095</v>
      </c>
      <c r="W121">
        <v>13.422000000000004</v>
      </c>
      <c r="X121">
        <v>5.8960000000000008</v>
      </c>
      <c r="Y121">
        <v>0.90600000000000591</v>
      </c>
      <c r="Z121">
        <v>8.4410000000000025</v>
      </c>
      <c r="AA121">
        <v>10.689</v>
      </c>
      <c r="AB121">
        <v>1.2079999999999984</v>
      </c>
      <c r="AC121">
        <v>12.689</v>
      </c>
      <c r="AD121">
        <v>13.155000000000001</v>
      </c>
      <c r="AE121">
        <v>13.777999999999999</v>
      </c>
      <c r="AF121">
        <v>13.852</v>
      </c>
      <c r="AG121">
        <v>13.936999999999998</v>
      </c>
      <c r="AH121">
        <v>14.326999999999998</v>
      </c>
      <c r="AI121">
        <v>12.953000000000003</v>
      </c>
      <c r="AJ121">
        <v>14.541999999999998</v>
      </c>
      <c r="AK121">
        <v>11.884</v>
      </c>
      <c r="AL121">
        <v>13.003</v>
      </c>
      <c r="AM121">
        <v>13.835000000000001</v>
      </c>
      <c r="AN121">
        <v>14.583000000000002</v>
      </c>
      <c r="AO121">
        <v>14.279</v>
      </c>
      <c r="AP121">
        <v>11.222999999999999</v>
      </c>
      <c r="AQ121">
        <v>9.6800000000000068</v>
      </c>
      <c r="AR121">
        <v>14.360999999999997</v>
      </c>
      <c r="AS121">
        <v>11.469000000000001</v>
      </c>
      <c r="AT121">
        <v>10.985999999999997</v>
      </c>
      <c r="AU121">
        <v>6.4200000000000017</v>
      </c>
      <c r="AV121">
        <v>10.187999999999995</v>
      </c>
      <c r="AW121">
        <v>6.2569999999999908</v>
      </c>
      <c r="AX121">
        <v>9.7890000000000015</v>
      </c>
      <c r="AY121">
        <v>11.869999999999997</v>
      </c>
      <c r="AZ121">
        <v>9.0889999999999986</v>
      </c>
      <c r="BA121">
        <v>8.5379999999999967</v>
      </c>
      <c r="BB121">
        <v>6.2420000000000044</v>
      </c>
      <c r="BC121">
        <v>10.811999999999998</v>
      </c>
      <c r="BF121" s="21">
        <f t="shared" si="8"/>
        <v>532.31200000000001</v>
      </c>
      <c r="BG121" s="18">
        <f t="shared" si="9"/>
        <v>8.2259629629629618</v>
      </c>
      <c r="BH121" s="18">
        <f t="shared" si="7"/>
        <v>11.620037037037038</v>
      </c>
    </row>
    <row r="122" spans="1:60">
      <c r="A122">
        <v>472.59699999999998</v>
      </c>
      <c r="B122">
        <v>11.360000000000001</v>
      </c>
      <c r="C122">
        <v>11.887</v>
      </c>
      <c r="D122">
        <v>10.972999999999999</v>
      </c>
      <c r="E122">
        <v>8.3090000000000011</v>
      </c>
      <c r="F122">
        <v>12.364000000000001</v>
      </c>
      <c r="G122">
        <v>11.753</v>
      </c>
      <c r="H122">
        <v>10.759</v>
      </c>
      <c r="I122">
        <v>13.192999999999998</v>
      </c>
      <c r="J122">
        <v>12.838000000000005</v>
      </c>
      <c r="K122">
        <v>2.2860000000000014</v>
      </c>
      <c r="L122">
        <v>4.347999999999999</v>
      </c>
      <c r="M122">
        <v>1.5400000000000063</v>
      </c>
      <c r="N122">
        <v>3.2920000000000016</v>
      </c>
      <c r="O122">
        <v>2.4179999999999922</v>
      </c>
      <c r="P122">
        <v>1.708999999999989</v>
      </c>
      <c r="Q122">
        <v>11.513000000000005</v>
      </c>
      <c r="R122">
        <v>11.815999999999999</v>
      </c>
      <c r="S122">
        <v>8.9919999999999973</v>
      </c>
      <c r="T122">
        <v>6.6359999999999957</v>
      </c>
      <c r="U122">
        <v>5.9570000000000078</v>
      </c>
      <c r="V122">
        <v>1.6509999999999962</v>
      </c>
      <c r="W122">
        <v>12.181999999999999</v>
      </c>
      <c r="X122">
        <v>5.8190000000000026</v>
      </c>
      <c r="Y122">
        <v>1.3319999999999936</v>
      </c>
      <c r="Z122">
        <v>8.1610000000000014</v>
      </c>
      <c r="AA122">
        <v>9.8210000000000051</v>
      </c>
      <c r="AB122">
        <v>1.6960000000000122</v>
      </c>
      <c r="AC122">
        <v>8.3059999999999992</v>
      </c>
      <c r="AD122">
        <v>12.946999999999999</v>
      </c>
      <c r="AE122">
        <v>12.344000000000001</v>
      </c>
      <c r="AF122">
        <v>11.699999999999998</v>
      </c>
      <c r="AG122">
        <v>9.4789999999999992</v>
      </c>
      <c r="AH122">
        <v>11.485000000000001</v>
      </c>
      <c r="AI122">
        <v>12.419999999999998</v>
      </c>
      <c r="AJ122">
        <v>12.629000000000001</v>
      </c>
      <c r="AK122">
        <v>10.690000000000001</v>
      </c>
      <c r="AL122">
        <v>7.7509999999999994</v>
      </c>
      <c r="AM122">
        <v>11.464</v>
      </c>
      <c r="AN122">
        <v>10.696999999999999</v>
      </c>
      <c r="AO122">
        <v>11.360000000000001</v>
      </c>
      <c r="AP122">
        <v>11.728000000000002</v>
      </c>
      <c r="AQ122">
        <v>10.314</v>
      </c>
      <c r="AR122">
        <v>11.180999999999999</v>
      </c>
      <c r="AS122">
        <v>10.872</v>
      </c>
      <c r="AT122">
        <v>10.824000000000005</v>
      </c>
      <c r="AU122">
        <v>6.8689999999999998</v>
      </c>
      <c r="AV122">
        <v>9.8109999999999999</v>
      </c>
      <c r="AW122">
        <v>6.9110000000000014</v>
      </c>
      <c r="AX122">
        <v>9.3860000000000028</v>
      </c>
      <c r="AY122">
        <v>10.159000000000002</v>
      </c>
      <c r="AZ122">
        <v>9.4880000000000067</v>
      </c>
      <c r="BA122">
        <v>8.3979999999999961</v>
      </c>
      <c r="BB122">
        <v>6.7480000000000047</v>
      </c>
      <c r="BC122">
        <v>10.335999999999999</v>
      </c>
      <c r="BF122" s="21">
        <f t="shared" si="8"/>
        <v>472.59699999999998</v>
      </c>
      <c r="BG122" s="18">
        <f t="shared" si="9"/>
        <v>7.5779629629629612</v>
      </c>
      <c r="BH122" s="18">
        <f t="shared" si="7"/>
        <v>10.233222222222222</v>
      </c>
    </row>
    <row r="123" spans="1:60">
      <c r="A123">
        <v>419.58199999999999</v>
      </c>
      <c r="B123">
        <v>7.8970000000000002</v>
      </c>
      <c r="C123">
        <v>9.6389999999999993</v>
      </c>
      <c r="D123">
        <v>11.389000000000003</v>
      </c>
      <c r="E123">
        <v>5.4410000000000007</v>
      </c>
      <c r="F123">
        <v>11.331999999999999</v>
      </c>
      <c r="G123">
        <v>11.986000000000004</v>
      </c>
      <c r="H123">
        <v>7.2549999999999999</v>
      </c>
      <c r="I123">
        <v>10.346</v>
      </c>
      <c r="J123">
        <v>11.278999999999998</v>
      </c>
      <c r="K123">
        <v>2.6920000000000073</v>
      </c>
      <c r="L123">
        <v>4.6809999999999974</v>
      </c>
      <c r="M123">
        <v>1.9139999999999873</v>
      </c>
      <c r="N123">
        <v>3.6450000000000102</v>
      </c>
      <c r="O123">
        <v>2.8329999999999984</v>
      </c>
      <c r="P123">
        <v>2.105000000000004</v>
      </c>
      <c r="Q123">
        <v>10.255999999999997</v>
      </c>
      <c r="R123">
        <v>10.782999999999998</v>
      </c>
      <c r="S123">
        <v>8.6600000000000037</v>
      </c>
      <c r="T123">
        <v>7.0319999999999965</v>
      </c>
      <c r="U123">
        <v>6.3199999999999932</v>
      </c>
      <c r="V123">
        <v>2.0630000000000024</v>
      </c>
      <c r="W123">
        <v>10.426</v>
      </c>
      <c r="X123">
        <v>5.7579999999999956</v>
      </c>
      <c r="Y123">
        <v>1.6480000000000103</v>
      </c>
      <c r="Z123">
        <v>8.154999999999994</v>
      </c>
      <c r="AA123">
        <v>10.470999999999997</v>
      </c>
      <c r="AB123">
        <v>2.027000000000001</v>
      </c>
      <c r="AC123">
        <v>5.5060000000000002</v>
      </c>
      <c r="AD123">
        <v>12.339000000000002</v>
      </c>
      <c r="AE123">
        <v>10.99</v>
      </c>
      <c r="AF123">
        <v>8.6870000000000012</v>
      </c>
      <c r="AG123">
        <v>6.0839999999999996</v>
      </c>
      <c r="AH123">
        <v>8.5719999999999992</v>
      </c>
      <c r="AI123">
        <v>11.718999999999998</v>
      </c>
      <c r="AJ123">
        <v>9.3949999999999996</v>
      </c>
      <c r="AK123">
        <v>10.657999999999998</v>
      </c>
      <c r="AL123">
        <v>4.5350000000000001</v>
      </c>
      <c r="AM123">
        <v>8.6259999999999994</v>
      </c>
      <c r="AN123">
        <v>7.0129999999999999</v>
      </c>
      <c r="AO123">
        <v>8.1</v>
      </c>
      <c r="AP123">
        <v>12.262</v>
      </c>
      <c r="AQ123">
        <v>11.154000000000003</v>
      </c>
      <c r="AR123">
        <v>7.8029999999999999</v>
      </c>
      <c r="AS123">
        <v>10.645</v>
      </c>
      <c r="AT123">
        <v>11.423999999999996</v>
      </c>
      <c r="AU123">
        <v>7.580999999999996</v>
      </c>
      <c r="AV123">
        <v>9.8270000000000053</v>
      </c>
      <c r="AW123">
        <v>7.43</v>
      </c>
      <c r="AX123">
        <v>9.1750000000000043</v>
      </c>
      <c r="AY123">
        <v>10.143000000000001</v>
      </c>
      <c r="AZ123">
        <v>9.7899999999999991</v>
      </c>
      <c r="BA123">
        <v>8.5679999999999978</v>
      </c>
      <c r="BB123">
        <v>7.8689999999999998</v>
      </c>
      <c r="BC123">
        <v>10.308000000000003</v>
      </c>
      <c r="BF123" s="21">
        <f t="shared" si="8"/>
        <v>419.58199999999999</v>
      </c>
      <c r="BG123" s="18">
        <f t="shared" si="9"/>
        <v>6.9641851851851859</v>
      </c>
      <c r="BH123" s="18">
        <f t="shared" si="7"/>
        <v>9.1186296296296305</v>
      </c>
    </row>
    <row r="124" spans="1:60">
      <c r="A124">
        <v>372.51299999999998</v>
      </c>
      <c r="B124">
        <v>4.5599999999999996</v>
      </c>
      <c r="C124">
        <v>6.7569999999999997</v>
      </c>
      <c r="D124">
        <v>11.030999999999999</v>
      </c>
      <c r="E124">
        <v>3.1520000000000001</v>
      </c>
      <c r="F124">
        <v>9.3460000000000001</v>
      </c>
      <c r="G124">
        <v>11.1</v>
      </c>
      <c r="H124">
        <v>4.016</v>
      </c>
      <c r="I124">
        <v>6.9200000000000008</v>
      </c>
      <c r="J124">
        <v>8.9450000000000003</v>
      </c>
      <c r="K124">
        <v>3.2069999999999936</v>
      </c>
      <c r="L124">
        <v>5.2010000000000076</v>
      </c>
      <c r="M124">
        <v>2.3880000000000052</v>
      </c>
      <c r="N124">
        <v>4.0899999999999892</v>
      </c>
      <c r="O124">
        <v>3.3470000000000084</v>
      </c>
      <c r="P124">
        <v>2.6030000000000086</v>
      </c>
      <c r="Q124">
        <v>8.5850000000000009</v>
      </c>
      <c r="R124">
        <v>8.9420000000000002</v>
      </c>
      <c r="S124">
        <v>8.1969999999999956</v>
      </c>
      <c r="T124">
        <v>7.4640000000000057</v>
      </c>
      <c r="U124">
        <v>6.7409999999999997</v>
      </c>
      <c r="V124">
        <v>2.5649999999999977</v>
      </c>
      <c r="W124">
        <v>7.8159999999999989</v>
      </c>
      <c r="X124">
        <v>5.649000000000008</v>
      </c>
      <c r="Y124">
        <v>2.0319999999999965</v>
      </c>
      <c r="Z124">
        <v>7.8730000000000047</v>
      </c>
      <c r="AA124">
        <v>10.491</v>
      </c>
      <c r="AB124">
        <v>2.505999999999986</v>
      </c>
      <c r="AC124">
        <v>3.2570000000000001</v>
      </c>
      <c r="AD124">
        <v>10.574999999999999</v>
      </c>
      <c r="AE124">
        <v>8.831999999999999</v>
      </c>
      <c r="AF124">
        <v>5.4489999999999998</v>
      </c>
      <c r="AG124">
        <v>3.2690000000000001</v>
      </c>
      <c r="AH124">
        <v>5.532</v>
      </c>
      <c r="AI124">
        <v>10.053000000000001</v>
      </c>
      <c r="AJ124">
        <v>5.8360000000000003</v>
      </c>
      <c r="AK124">
        <v>9.8150000000000013</v>
      </c>
      <c r="AL124">
        <v>2.2170000000000001</v>
      </c>
      <c r="AM124">
        <v>5.5819999999999999</v>
      </c>
      <c r="AN124">
        <v>3.7370000000000001</v>
      </c>
      <c r="AO124">
        <v>4.867</v>
      </c>
      <c r="AP124">
        <v>11.798000000000002</v>
      </c>
      <c r="AQ124">
        <v>11.259999999999998</v>
      </c>
      <c r="AR124">
        <v>4.5579999999999998</v>
      </c>
      <c r="AS124">
        <v>9.902000000000001</v>
      </c>
      <c r="AT124">
        <v>11.07</v>
      </c>
      <c r="AU124">
        <v>8.2139999999999986</v>
      </c>
      <c r="AV124">
        <v>9.2899999999999991</v>
      </c>
      <c r="AW124">
        <v>7.6900000000000048</v>
      </c>
      <c r="AX124">
        <v>8.7939999999999969</v>
      </c>
      <c r="AY124">
        <v>9.3709999999999987</v>
      </c>
      <c r="AZ124">
        <v>9.8350000000000009</v>
      </c>
      <c r="BA124">
        <v>8.6709999999999994</v>
      </c>
      <c r="BB124">
        <v>8.8469999999999942</v>
      </c>
      <c r="BC124">
        <v>9.8019999999999996</v>
      </c>
      <c r="BF124" s="21">
        <f t="shared" si="8"/>
        <v>372.51299999999998</v>
      </c>
      <c r="BG124" s="18">
        <f t="shared" si="9"/>
        <v>6.1305185185185183</v>
      </c>
      <c r="BH124" s="18">
        <f t="shared" si="7"/>
        <v>7.7082592592592576</v>
      </c>
    </row>
    <row r="125" spans="1:60">
      <c r="A125">
        <v>330.72500000000002</v>
      </c>
      <c r="B125">
        <v>0.998</v>
      </c>
      <c r="C125">
        <v>1.696</v>
      </c>
      <c r="D125">
        <v>8.41</v>
      </c>
      <c r="E125">
        <v>0.66300000000000003</v>
      </c>
      <c r="F125">
        <v>4.7690000000000001</v>
      </c>
      <c r="G125">
        <v>7.0519999999999996</v>
      </c>
      <c r="H125">
        <v>0.84499999999999997</v>
      </c>
      <c r="I125">
        <v>1.694</v>
      </c>
      <c r="J125">
        <v>4.774</v>
      </c>
      <c r="K125">
        <v>3.9899999999999949</v>
      </c>
      <c r="L125">
        <v>5.9419999999999931</v>
      </c>
      <c r="M125">
        <v>3.0310000000000059</v>
      </c>
      <c r="N125">
        <v>4.8599999999999994</v>
      </c>
      <c r="O125">
        <v>4.1039999999999992</v>
      </c>
      <c r="P125">
        <v>3.2710000000000008</v>
      </c>
      <c r="Q125">
        <v>6.2100000000000009</v>
      </c>
      <c r="R125">
        <v>4.6229999999999993</v>
      </c>
      <c r="S125">
        <v>7.5940000000000012</v>
      </c>
      <c r="T125">
        <v>7.6499999999999986</v>
      </c>
      <c r="U125">
        <v>7.0619999999999976</v>
      </c>
      <c r="V125">
        <v>3.2039999999999935</v>
      </c>
      <c r="W125">
        <v>2.028</v>
      </c>
      <c r="X125">
        <v>4.9989999999999952</v>
      </c>
      <c r="Y125">
        <v>2.5</v>
      </c>
      <c r="Z125">
        <v>6.5869999999999997</v>
      </c>
      <c r="AA125">
        <v>8.1590000000000007</v>
      </c>
      <c r="AB125">
        <v>3.2730000000000103</v>
      </c>
      <c r="AC125">
        <v>0.69799999999999995</v>
      </c>
      <c r="AD125">
        <v>6.1529999999999987</v>
      </c>
      <c r="AE125">
        <v>4.4780000000000006</v>
      </c>
      <c r="AF125">
        <v>1.276</v>
      </c>
      <c r="AG125">
        <v>0.65300000000000002</v>
      </c>
      <c r="AH125">
        <v>1.31</v>
      </c>
      <c r="AI125">
        <v>6.1330000000000009</v>
      </c>
      <c r="AJ125">
        <v>1.3640000000000001</v>
      </c>
      <c r="AK125">
        <v>6.1749999999999998</v>
      </c>
      <c r="AL125">
        <v>0.38</v>
      </c>
      <c r="AM125">
        <v>1.3280000000000001</v>
      </c>
      <c r="AN125">
        <v>0.75600000000000001</v>
      </c>
      <c r="AO125">
        <v>1.0980000000000001</v>
      </c>
      <c r="AP125">
        <v>9.1389999999999993</v>
      </c>
      <c r="AQ125">
        <v>9.7059999999999995</v>
      </c>
      <c r="AR125">
        <v>1.004</v>
      </c>
      <c r="AS125">
        <v>7.9009999999999998</v>
      </c>
      <c r="AT125">
        <v>7.9320000000000004</v>
      </c>
      <c r="AU125">
        <v>8.5210000000000008</v>
      </c>
      <c r="AV125">
        <v>7.1539999999999999</v>
      </c>
      <c r="AW125">
        <v>7.2040000000000006</v>
      </c>
      <c r="AX125">
        <v>8.1009999999999991</v>
      </c>
      <c r="AY125">
        <v>5.4580000000000002</v>
      </c>
      <c r="AZ125">
        <v>9.5889999999999986</v>
      </c>
      <c r="BA125">
        <v>8.615000000000002</v>
      </c>
      <c r="BB125">
        <v>9.1570000000000036</v>
      </c>
      <c r="BC125">
        <v>8.01</v>
      </c>
      <c r="BF125" s="21">
        <f t="shared" si="8"/>
        <v>330.72500000000002</v>
      </c>
      <c r="BG125" s="18">
        <f t="shared" si="9"/>
        <v>4.444</v>
      </c>
      <c r="BH125" s="18">
        <f t="shared" si="7"/>
        <v>5.1589999999999998</v>
      </c>
    </row>
    <row r="126" spans="1:60">
      <c r="A126">
        <v>293.62400000000002</v>
      </c>
      <c r="B126">
        <v>0</v>
      </c>
      <c r="C126">
        <v>0</v>
      </c>
      <c r="D126">
        <v>5.4240000000000004</v>
      </c>
      <c r="E126">
        <v>0</v>
      </c>
      <c r="F126">
        <v>1.073</v>
      </c>
      <c r="G126">
        <v>3.2509999999999999</v>
      </c>
      <c r="H126">
        <v>0</v>
      </c>
      <c r="I126">
        <v>0</v>
      </c>
      <c r="J126">
        <v>1.415</v>
      </c>
      <c r="K126">
        <v>5.0870000000000033</v>
      </c>
      <c r="L126">
        <v>6.9890000000000043</v>
      </c>
      <c r="M126">
        <v>3.9519999999999982</v>
      </c>
      <c r="N126">
        <v>6.1230000000000047</v>
      </c>
      <c r="O126">
        <v>5.2109999999999985</v>
      </c>
      <c r="P126">
        <v>4.2549999999999955</v>
      </c>
      <c r="Q126">
        <v>4.07</v>
      </c>
      <c r="R126">
        <v>1.135</v>
      </c>
      <c r="S126">
        <v>7.125</v>
      </c>
      <c r="T126">
        <v>7.9720000000000013</v>
      </c>
      <c r="U126">
        <v>7.8010000000000019</v>
      </c>
      <c r="V126">
        <v>4.132000000000005</v>
      </c>
      <c r="W126">
        <v>0</v>
      </c>
      <c r="X126">
        <v>5.3910000000000053</v>
      </c>
      <c r="Y126">
        <v>3.2830000000000013</v>
      </c>
      <c r="Z126">
        <v>5.732999999999997</v>
      </c>
      <c r="AA126">
        <v>5.452</v>
      </c>
      <c r="AB126">
        <v>4.4039999999999964</v>
      </c>
      <c r="AC126">
        <v>0</v>
      </c>
      <c r="AD126">
        <v>2.3279999999999998</v>
      </c>
      <c r="AE126">
        <v>1.002</v>
      </c>
      <c r="AF126">
        <v>0</v>
      </c>
      <c r="AG126">
        <v>0</v>
      </c>
      <c r="AH126">
        <v>0</v>
      </c>
      <c r="AI126">
        <v>2.65</v>
      </c>
      <c r="AJ126">
        <v>0</v>
      </c>
      <c r="AK126">
        <v>2.802</v>
      </c>
      <c r="AL126">
        <v>0</v>
      </c>
      <c r="AM126">
        <v>0</v>
      </c>
      <c r="AN126">
        <v>0</v>
      </c>
      <c r="AO126">
        <v>0</v>
      </c>
      <c r="AP126">
        <v>6.0939999999999994</v>
      </c>
      <c r="AQ126">
        <v>7.6229999999999993</v>
      </c>
      <c r="AR126">
        <v>0</v>
      </c>
      <c r="AS126">
        <v>5.6850000000000005</v>
      </c>
      <c r="AT126">
        <v>4.673</v>
      </c>
      <c r="AU126">
        <v>8.7689999999999984</v>
      </c>
      <c r="AV126">
        <v>5.1359999999999992</v>
      </c>
      <c r="AW126">
        <v>7.2129999999999939</v>
      </c>
      <c r="AX126">
        <v>7.1449999999999996</v>
      </c>
      <c r="AY126">
        <v>2.008</v>
      </c>
      <c r="AZ126">
        <v>8.9359999999999999</v>
      </c>
      <c r="BA126">
        <v>8.3100000000000023</v>
      </c>
      <c r="BB126">
        <v>9.1980000000000004</v>
      </c>
      <c r="BC126">
        <v>6.0270000000000001</v>
      </c>
      <c r="BF126" s="21">
        <f t="shared" si="8"/>
        <v>293.62400000000002</v>
      </c>
      <c r="BG126" s="18">
        <f t="shared" si="9"/>
        <v>3.6769629629629637</v>
      </c>
      <c r="BH126" s="18">
        <f t="shared" si="7"/>
        <v>3.5407037037037039</v>
      </c>
    </row>
    <row r="127" spans="1:60">
      <c r="A127">
        <v>260.685</v>
      </c>
      <c r="B127">
        <v>0</v>
      </c>
      <c r="C127">
        <v>0</v>
      </c>
      <c r="D127">
        <v>2.2489999999999997</v>
      </c>
      <c r="E127">
        <v>0</v>
      </c>
      <c r="F127">
        <v>0</v>
      </c>
      <c r="G127">
        <v>0.50900000000000001</v>
      </c>
      <c r="H127">
        <v>0</v>
      </c>
      <c r="I127">
        <v>0</v>
      </c>
      <c r="J127">
        <v>8.3000000000000004E-2</v>
      </c>
      <c r="K127">
        <v>6.6380000000000052</v>
      </c>
      <c r="L127">
        <v>8.7049999999999983</v>
      </c>
      <c r="M127">
        <v>5.2449999999999903</v>
      </c>
      <c r="N127">
        <v>8.3010000000000019</v>
      </c>
      <c r="O127">
        <v>6.8940000000000055</v>
      </c>
      <c r="P127">
        <v>5.7379999999999995</v>
      </c>
      <c r="Q127">
        <v>2.6669999999999998</v>
      </c>
      <c r="R127">
        <v>0.01</v>
      </c>
      <c r="S127">
        <v>7.3629999999999995</v>
      </c>
      <c r="T127">
        <v>8.9989999999999952</v>
      </c>
      <c r="U127">
        <v>9.8350000000000009</v>
      </c>
      <c r="V127">
        <v>5.4849999999999994</v>
      </c>
      <c r="W127">
        <v>0</v>
      </c>
      <c r="X127">
        <v>8.4450000000000003</v>
      </c>
      <c r="Y127">
        <v>4.5510000000000019</v>
      </c>
      <c r="Z127">
        <v>6.4120000000000026</v>
      </c>
      <c r="AA127">
        <v>2.6310000000000002</v>
      </c>
      <c r="AB127">
        <v>6.0999999999999943</v>
      </c>
      <c r="AC127">
        <v>0</v>
      </c>
      <c r="AD127">
        <v>0.27700000000000002</v>
      </c>
      <c r="AE127">
        <v>0</v>
      </c>
      <c r="AF127">
        <v>0</v>
      </c>
      <c r="AG127">
        <v>0</v>
      </c>
      <c r="AH127">
        <v>0</v>
      </c>
      <c r="AI127">
        <v>0.38</v>
      </c>
      <c r="AJ127">
        <v>0</v>
      </c>
      <c r="AK127">
        <v>0.43</v>
      </c>
      <c r="AL127">
        <v>0</v>
      </c>
      <c r="AM127">
        <v>0</v>
      </c>
      <c r="AN127">
        <v>0</v>
      </c>
      <c r="AO127">
        <v>0</v>
      </c>
      <c r="AP127">
        <v>2.89</v>
      </c>
      <c r="AQ127">
        <v>5.1099999999999994</v>
      </c>
      <c r="AR127">
        <v>0</v>
      </c>
      <c r="AS127">
        <v>3.4329999999999998</v>
      </c>
      <c r="AT127">
        <v>2.0389999999999997</v>
      </c>
      <c r="AU127">
        <v>9.3859999999999992</v>
      </c>
      <c r="AV127">
        <v>3.9899999999999993</v>
      </c>
      <c r="AW127">
        <v>8.8730000000000047</v>
      </c>
      <c r="AX127">
        <v>5.9740000000000011</v>
      </c>
      <c r="AY127">
        <v>0.23200000000000001</v>
      </c>
      <c r="AZ127">
        <v>7.9310000000000009</v>
      </c>
      <c r="BA127">
        <v>7.8649999999999984</v>
      </c>
      <c r="BB127">
        <v>9.2409999999999997</v>
      </c>
      <c r="BC127">
        <v>4.1899999999999995</v>
      </c>
      <c r="BF127" s="21">
        <f t="shared" si="8"/>
        <v>260.685</v>
      </c>
      <c r="BG127" s="18">
        <f t="shared" si="9"/>
        <v>3.9577777777777778</v>
      </c>
      <c r="BH127" s="18">
        <f t="shared" si="7"/>
        <v>2.6755925925925927</v>
      </c>
    </row>
    <row r="128" spans="1:60">
      <c r="A128">
        <v>231.44200000000001</v>
      </c>
      <c r="B128">
        <v>0</v>
      </c>
      <c r="C128">
        <v>0</v>
      </c>
      <c r="D128">
        <v>5.0999999999999997E-2</v>
      </c>
      <c r="E128">
        <v>0</v>
      </c>
      <c r="F128">
        <v>0</v>
      </c>
      <c r="G128">
        <v>0</v>
      </c>
      <c r="H128">
        <v>0</v>
      </c>
      <c r="I128">
        <v>0</v>
      </c>
      <c r="J128">
        <v>0</v>
      </c>
      <c r="K128">
        <v>8.328000000000003</v>
      </c>
      <c r="L128">
        <v>10.014000000000003</v>
      </c>
      <c r="M128">
        <v>6.7980000000000018</v>
      </c>
      <c r="N128">
        <v>10.372999999999998</v>
      </c>
      <c r="O128">
        <v>8.637999999999991</v>
      </c>
      <c r="P128">
        <v>7.3610000000000042</v>
      </c>
      <c r="Q128">
        <v>1.5129999999999999</v>
      </c>
      <c r="R128">
        <v>0</v>
      </c>
      <c r="S128">
        <v>6.7890000000000006</v>
      </c>
      <c r="T128">
        <v>9.2230000000000025</v>
      </c>
      <c r="U128">
        <v>10.888999999999999</v>
      </c>
      <c r="V128">
        <v>7.0510000000000019</v>
      </c>
      <c r="W128">
        <v>0</v>
      </c>
      <c r="X128">
        <v>10.771999999999998</v>
      </c>
      <c r="Y128">
        <v>6.0869999999999891</v>
      </c>
      <c r="Z128">
        <v>6.6119999999999983</v>
      </c>
      <c r="AA128">
        <v>0.66100000000000003</v>
      </c>
      <c r="AB128">
        <v>7.8760000000000048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0</v>
      </c>
      <c r="AL128">
        <v>0</v>
      </c>
      <c r="AM128">
        <v>0</v>
      </c>
      <c r="AN128">
        <v>0</v>
      </c>
      <c r="AO128">
        <v>0</v>
      </c>
      <c r="AP128">
        <v>0.65800000000000003</v>
      </c>
      <c r="AQ128">
        <v>2.9110000000000005</v>
      </c>
      <c r="AR128">
        <v>0</v>
      </c>
      <c r="AS128">
        <v>1.633</v>
      </c>
      <c r="AT128">
        <v>0.26900000000000002</v>
      </c>
      <c r="AU128">
        <v>9.1880000000000006</v>
      </c>
      <c r="AV128">
        <v>3.0780000000000003</v>
      </c>
      <c r="AW128">
        <v>9.8369999999999997</v>
      </c>
      <c r="AX128">
        <v>4.4189999999999996</v>
      </c>
      <c r="AY128">
        <v>0</v>
      </c>
      <c r="AZ128">
        <v>6.2109999999999994</v>
      </c>
      <c r="BA128">
        <v>6.7440000000000007</v>
      </c>
      <c r="BB128">
        <v>8.6359999999999992</v>
      </c>
      <c r="BC128">
        <v>2.4910000000000001</v>
      </c>
      <c r="BF128" s="21">
        <f t="shared" si="8"/>
        <v>231.44200000000001</v>
      </c>
      <c r="BG128" s="18">
        <f t="shared" si="9"/>
        <v>4.4087407407407406</v>
      </c>
      <c r="BH128" s="18">
        <f t="shared" si="7"/>
        <v>2.0768518518518522</v>
      </c>
    </row>
    <row r="129" spans="1:60">
      <c r="A129">
        <v>205.47900000000001</v>
      </c>
      <c r="B129">
        <v>0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0</v>
      </c>
      <c r="J129">
        <v>0</v>
      </c>
      <c r="K129">
        <v>10.393999999999991</v>
      </c>
      <c r="L129">
        <v>11.013999999999996</v>
      </c>
      <c r="M129">
        <v>8.7980000000000018</v>
      </c>
      <c r="N129">
        <v>12.636000000000003</v>
      </c>
      <c r="O129">
        <v>10.648000000000003</v>
      </c>
      <c r="P129">
        <v>9.2559999999999931</v>
      </c>
      <c r="Q129">
        <v>0.215</v>
      </c>
      <c r="R129">
        <v>0</v>
      </c>
      <c r="S129">
        <v>4.5720000000000001</v>
      </c>
      <c r="T129">
        <v>8.3119999999999994</v>
      </c>
      <c r="U129">
        <v>10.605</v>
      </c>
      <c r="V129">
        <v>9.0020000000000024</v>
      </c>
      <c r="W129">
        <v>0</v>
      </c>
      <c r="X129">
        <v>12.303000000000001</v>
      </c>
      <c r="Y129">
        <v>8.061000000000007</v>
      </c>
      <c r="Z129">
        <v>5.9770000000000003</v>
      </c>
      <c r="AA129">
        <v>2E-3</v>
      </c>
      <c r="AB129">
        <v>9.8509999999999991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0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1.143</v>
      </c>
      <c r="AR129">
        <v>0</v>
      </c>
      <c r="AS129">
        <v>0.20300000000000001</v>
      </c>
      <c r="AT129">
        <v>0</v>
      </c>
      <c r="AU129">
        <v>7.8</v>
      </c>
      <c r="AV129">
        <v>2.4549999999999996</v>
      </c>
      <c r="AW129">
        <v>9.8919999999999977</v>
      </c>
      <c r="AX129">
        <v>1.9310000000000003</v>
      </c>
      <c r="AY129">
        <v>0</v>
      </c>
      <c r="AZ129">
        <v>2.9649999999999999</v>
      </c>
      <c r="BA129">
        <v>4.3839999999999995</v>
      </c>
      <c r="BB129">
        <v>7.1660000000000004</v>
      </c>
      <c r="BC129">
        <v>0.375</v>
      </c>
      <c r="BF129" s="21">
        <f t="shared" si="8"/>
        <v>205.47900000000001</v>
      </c>
      <c r="BG129" s="18">
        <f t="shared" si="9"/>
        <v>4.8757777777777784</v>
      </c>
      <c r="BH129" s="18">
        <f t="shared" ref="BH129:BH192" si="10">AVERAGE(AC129:BC129)</f>
        <v>1.4190370370370371</v>
      </c>
    </row>
    <row r="130" spans="1:60">
      <c r="A130">
        <v>182.428</v>
      </c>
      <c r="B130">
        <v>0</v>
      </c>
      <c r="C130">
        <v>0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0</v>
      </c>
      <c r="K130">
        <v>11.783000000000001</v>
      </c>
      <c r="L130">
        <v>10.606000000000002</v>
      </c>
      <c r="M130">
        <v>10.551000000000002</v>
      </c>
      <c r="N130">
        <v>13.343999999999998</v>
      </c>
      <c r="O130">
        <v>11.86</v>
      </c>
      <c r="P130">
        <v>10.734000000000002</v>
      </c>
      <c r="Q130">
        <v>0</v>
      </c>
      <c r="R130">
        <v>0</v>
      </c>
      <c r="S130">
        <v>2.5579999999999998</v>
      </c>
      <c r="T130">
        <v>6.3549999999999995</v>
      </c>
      <c r="U130">
        <v>8.6479999999999997</v>
      </c>
      <c r="V130">
        <v>10.606999999999999</v>
      </c>
      <c r="W130">
        <v>0</v>
      </c>
      <c r="X130">
        <v>11.042999999999999</v>
      </c>
      <c r="Y130">
        <v>9.7489999999999952</v>
      </c>
      <c r="Z130">
        <v>4.484</v>
      </c>
      <c r="AA130">
        <v>0</v>
      </c>
      <c r="AB130">
        <v>11.272000000000006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3.5000000000000003E-2</v>
      </c>
      <c r="AR130">
        <v>0</v>
      </c>
      <c r="AS130">
        <v>0</v>
      </c>
      <c r="AT130">
        <v>0</v>
      </c>
      <c r="AU130">
        <v>5.702</v>
      </c>
      <c r="AV130">
        <v>1.6870000000000001</v>
      </c>
      <c r="AW130">
        <v>8.2330000000000005</v>
      </c>
      <c r="AX130">
        <v>0.29299999999999998</v>
      </c>
      <c r="AY130">
        <v>0</v>
      </c>
      <c r="AZ130">
        <v>0.76600000000000001</v>
      </c>
      <c r="BA130">
        <v>2.3480000000000003</v>
      </c>
      <c r="BB130">
        <v>5.1429999999999998</v>
      </c>
      <c r="BC130">
        <v>0</v>
      </c>
      <c r="BF130" s="21">
        <f t="shared" si="8"/>
        <v>182.428</v>
      </c>
      <c r="BG130" s="18">
        <f t="shared" si="9"/>
        <v>4.9479259259259258</v>
      </c>
      <c r="BH130" s="18">
        <f t="shared" si="10"/>
        <v>0.89655555555555555</v>
      </c>
    </row>
    <row r="131" spans="1:60">
      <c r="A131">
        <v>161.96299999999999</v>
      </c>
      <c r="B131">
        <v>0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0</v>
      </c>
      <c r="K131">
        <v>12.751000000000001</v>
      </c>
      <c r="L131">
        <v>8.2119999999999997</v>
      </c>
      <c r="M131">
        <v>12.453000000000003</v>
      </c>
      <c r="N131">
        <v>12.214000000000002</v>
      </c>
      <c r="O131">
        <v>12.39</v>
      </c>
      <c r="P131">
        <v>12.012999999999998</v>
      </c>
      <c r="Q131">
        <v>0</v>
      </c>
      <c r="R131">
        <v>0</v>
      </c>
      <c r="S131">
        <v>0.28499999999999998</v>
      </c>
      <c r="T131">
        <v>2.2160000000000002</v>
      </c>
      <c r="U131">
        <v>3.5429999999999997</v>
      </c>
      <c r="V131">
        <v>12.159999999999997</v>
      </c>
      <c r="W131">
        <v>0</v>
      </c>
      <c r="X131">
        <v>4.742</v>
      </c>
      <c r="Y131">
        <v>11.345000000000006</v>
      </c>
      <c r="Z131">
        <v>0.58599999999999997</v>
      </c>
      <c r="AA131">
        <v>0</v>
      </c>
      <c r="AB131">
        <v>12.322999999999993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0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2.0489999999999999</v>
      </c>
      <c r="AV131">
        <v>0.20799999999999999</v>
      </c>
      <c r="AW131">
        <v>3.351</v>
      </c>
      <c r="AX131">
        <v>0</v>
      </c>
      <c r="AY131">
        <v>0</v>
      </c>
      <c r="AZ131">
        <v>1.4E-2</v>
      </c>
      <c r="BA131">
        <v>0.251</v>
      </c>
      <c r="BB131">
        <v>1.7929999999999999</v>
      </c>
      <c r="BC131">
        <v>0</v>
      </c>
      <c r="BF131" s="21">
        <f t="shared" si="8"/>
        <v>161.96299999999999</v>
      </c>
      <c r="BG131" s="18">
        <f t="shared" si="9"/>
        <v>4.3419629629629632</v>
      </c>
      <c r="BH131" s="18">
        <f t="shared" si="10"/>
        <v>0.28392592592592597</v>
      </c>
    </row>
    <row r="132" spans="1:60">
      <c r="A132">
        <v>143.79400000000001</v>
      </c>
      <c r="B132">
        <v>0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0</v>
      </c>
      <c r="J132">
        <v>0</v>
      </c>
      <c r="K132">
        <v>12.035</v>
      </c>
      <c r="L132">
        <v>5.6110000000000007</v>
      </c>
      <c r="M132">
        <v>12.842999999999996</v>
      </c>
      <c r="N132">
        <v>9.7409999999999997</v>
      </c>
      <c r="O132">
        <v>11.474999999999998</v>
      </c>
      <c r="P132">
        <v>12.067</v>
      </c>
      <c r="Q132">
        <v>0</v>
      </c>
      <c r="R132">
        <v>0</v>
      </c>
      <c r="S132">
        <v>0</v>
      </c>
      <c r="T132">
        <v>0</v>
      </c>
      <c r="U132">
        <v>0.504</v>
      </c>
      <c r="V132">
        <v>12.358000000000001</v>
      </c>
      <c r="W132">
        <v>0</v>
      </c>
      <c r="X132">
        <v>0.95199999999999996</v>
      </c>
      <c r="Y132">
        <v>11.913999999999994</v>
      </c>
      <c r="Z132">
        <v>0</v>
      </c>
      <c r="AA132">
        <v>0</v>
      </c>
      <c r="AB132">
        <v>12.080000000000002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0.45300000000000001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F132" s="21">
        <f t="shared" si="8"/>
        <v>143.79400000000001</v>
      </c>
      <c r="BG132" s="18">
        <f t="shared" si="9"/>
        <v>3.7622222222222224</v>
      </c>
      <c r="BH132" s="18">
        <f t="shared" si="10"/>
        <v>1.6777777777777777E-2</v>
      </c>
    </row>
    <row r="133" spans="1:60">
      <c r="A133">
        <v>127.664</v>
      </c>
      <c r="B133">
        <v>0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0</v>
      </c>
      <c r="J133">
        <v>0</v>
      </c>
      <c r="K133">
        <v>9.113999999999999</v>
      </c>
      <c r="L133">
        <v>2.1029999999999998</v>
      </c>
      <c r="M133">
        <v>11.620000000000001</v>
      </c>
      <c r="N133">
        <v>4.7699999999999996</v>
      </c>
      <c r="O133">
        <v>8.6330000000000009</v>
      </c>
      <c r="P133">
        <v>10.82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11.086000000000002</v>
      </c>
      <c r="W133">
        <v>0</v>
      </c>
      <c r="X133">
        <v>0</v>
      </c>
      <c r="Y133">
        <v>11.481000000000002</v>
      </c>
      <c r="Z133">
        <v>0</v>
      </c>
      <c r="AA133">
        <v>0</v>
      </c>
      <c r="AB133">
        <v>10.354000000000001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0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F133" s="21">
        <f t="shared" si="8"/>
        <v>127.664</v>
      </c>
      <c r="BG133" s="18">
        <f t="shared" si="9"/>
        <v>2.9622592592592594</v>
      </c>
      <c r="BH133" s="18">
        <f t="shared" si="10"/>
        <v>0</v>
      </c>
    </row>
    <row r="134" spans="1:60">
      <c r="A134">
        <v>113.342</v>
      </c>
      <c r="B134">
        <v>0</v>
      </c>
      <c r="C134">
        <v>0</v>
      </c>
      <c r="D134">
        <v>0</v>
      </c>
      <c r="E134">
        <v>0</v>
      </c>
      <c r="F134">
        <v>0</v>
      </c>
      <c r="G134">
        <v>0</v>
      </c>
      <c r="H134">
        <v>0</v>
      </c>
      <c r="I134">
        <v>0</v>
      </c>
      <c r="J134">
        <v>0</v>
      </c>
      <c r="K134">
        <v>6.1509999999999998</v>
      </c>
      <c r="L134">
        <v>0.19600000000000001</v>
      </c>
      <c r="M134">
        <v>9.3480000000000008</v>
      </c>
      <c r="N134">
        <v>1.7309999999999999</v>
      </c>
      <c r="O134">
        <v>5.806</v>
      </c>
      <c r="P134">
        <v>8.67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8.9259999999999984</v>
      </c>
      <c r="W134">
        <v>0</v>
      </c>
      <c r="X134">
        <v>0</v>
      </c>
      <c r="Y134">
        <v>10.064000000000002</v>
      </c>
      <c r="Z134">
        <v>0</v>
      </c>
      <c r="AA134">
        <v>0</v>
      </c>
      <c r="AB134">
        <v>7.98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0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F134" s="21">
        <f t="shared" si="8"/>
        <v>113.342</v>
      </c>
      <c r="BG134" s="18">
        <f t="shared" si="9"/>
        <v>2.1804444444444444</v>
      </c>
      <c r="BH134" s="18">
        <f t="shared" si="10"/>
        <v>0</v>
      </c>
    </row>
    <row r="135" spans="1:60">
      <c r="A135">
        <v>100.628</v>
      </c>
      <c r="B135">
        <v>0</v>
      </c>
      <c r="C135">
        <v>0</v>
      </c>
      <c r="D135">
        <v>0</v>
      </c>
      <c r="E135">
        <v>0</v>
      </c>
      <c r="F135">
        <v>0</v>
      </c>
      <c r="G135">
        <v>0</v>
      </c>
      <c r="H135">
        <v>0</v>
      </c>
      <c r="I135">
        <v>0</v>
      </c>
      <c r="J135">
        <v>0</v>
      </c>
      <c r="K135">
        <v>2.16</v>
      </c>
      <c r="L135">
        <v>0</v>
      </c>
      <c r="M135">
        <v>5.1289999999999996</v>
      </c>
      <c r="N135">
        <v>3.5999999999999997E-2</v>
      </c>
      <c r="O135">
        <v>2.117</v>
      </c>
      <c r="P135">
        <v>4.8520000000000003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5.117</v>
      </c>
      <c r="W135">
        <v>0</v>
      </c>
      <c r="X135">
        <v>0</v>
      </c>
      <c r="Y135">
        <v>7.2269999999999994</v>
      </c>
      <c r="Z135">
        <v>0</v>
      </c>
      <c r="AA135">
        <v>0</v>
      </c>
      <c r="AB135">
        <v>4.157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F135" s="21">
        <f t="shared" si="8"/>
        <v>100.628</v>
      </c>
      <c r="BG135" s="18">
        <f t="shared" si="9"/>
        <v>1.1405555555555555</v>
      </c>
      <c r="BH135" s="18">
        <f t="shared" si="10"/>
        <v>0</v>
      </c>
    </row>
    <row r="136" spans="1:60">
      <c r="A136">
        <v>89.338999999999999</v>
      </c>
      <c r="B136">
        <v>0</v>
      </c>
      <c r="C136">
        <v>0</v>
      </c>
      <c r="D136">
        <v>0</v>
      </c>
      <c r="E136">
        <v>0</v>
      </c>
      <c r="F136">
        <v>0</v>
      </c>
      <c r="G136">
        <v>0</v>
      </c>
      <c r="H136">
        <v>0</v>
      </c>
      <c r="I136">
        <v>0</v>
      </c>
      <c r="J136">
        <v>0</v>
      </c>
      <c r="K136">
        <v>0.182</v>
      </c>
      <c r="L136">
        <v>0</v>
      </c>
      <c r="M136">
        <v>2.375</v>
      </c>
      <c r="N136">
        <v>0</v>
      </c>
      <c r="O136">
        <v>0.25</v>
      </c>
      <c r="P136">
        <v>2.298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2.4969999999999999</v>
      </c>
      <c r="W136">
        <v>0</v>
      </c>
      <c r="X136">
        <v>0</v>
      </c>
      <c r="Y136">
        <v>4.7469999999999999</v>
      </c>
      <c r="Z136">
        <v>0</v>
      </c>
      <c r="AA136">
        <v>0</v>
      </c>
      <c r="AB136">
        <v>1.7629999999999999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F136" s="21">
        <f t="shared" si="8"/>
        <v>89.338999999999999</v>
      </c>
      <c r="BG136" s="18">
        <f t="shared" si="9"/>
        <v>0.52266666666666672</v>
      </c>
      <c r="BH136" s="18">
        <f t="shared" si="10"/>
        <v>0</v>
      </c>
    </row>
    <row r="137" spans="1:60">
      <c r="A137">
        <v>79.316999999999993</v>
      </c>
      <c r="B137">
        <v>0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1.8990000000000002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F137" s="21">
        <f t="shared" si="8"/>
        <v>79.316999999999993</v>
      </c>
      <c r="BG137" s="18">
        <f t="shared" si="9"/>
        <v>7.0333333333333345E-2</v>
      </c>
      <c r="BH137" s="18">
        <f t="shared" si="10"/>
        <v>0</v>
      </c>
    </row>
    <row r="138" spans="1:60">
      <c r="A138">
        <v>70.418999999999997</v>
      </c>
      <c r="B138">
        <v>0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0.41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0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F138" s="21">
        <f t="shared" si="8"/>
        <v>70.418999999999997</v>
      </c>
      <c r="BG138" s="18">
        <f t="shared" si="9"/>
        <v>1.5185185185185184E-2</v>
      </c>
      <c r="BH138" s="18">
        <f t="shared" si="10"/>
        <v>0</v>
      </c>
    </row>
    <row r="139" spans="1:60">
      <c r="A139">
        <v>62.52</v>
      </c>
      <c r="B139">
        <v>0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F139" s="21">
        <f t="shared" ref="BF139:BF170" si="11">A139</f>
        <v>62.52</v>
      </c>
      <c r="BG139" s="18">
        <f t="shared" si="9"/>
        <v>0</v>
      </c>
      <c r="BH139" s="18">
        <f t="shared" si="10"/>
        <v>0</v>
      </c>
    </row>
    <row r="140" spans="1:60">
      <c r="A140">
        <v>55.506</v>
      </c>
      <c r="B140">
        <v>0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F140" s="21">
        <f t="shared" si="11"/>
        <v>55.506</v>
      </c>
      <c r="BG140" s="18">
        <f t="shared" ref="BG140:BG171" si="12">AVERAGE(B140:AB140)</f>
        <v>0</v>
      </c>
      <c r="BH140" s="18">
        <f t="shared" si="10"/>
        <v>0</v>
      </c>
    </row>
    <row r="141" spans="1:60">
      <c r="A141">
        <v>49.28</v>
      </c>
      <c r="B141">
        <v>0</v>
      </c>
      <c r="C141">
        <v>0</v>
      </c>
      <c r="D141">
        <v>0</v>
      </c>
      <c r="E141">
        <v>0</v>
      </c>
      <c r="F141">
        <v>0</v>
      </c>
      <c r="G141">
        <v>0</v>
      </c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F141" s="21">
        <f t="shared" si="11"/>
        <v>49.28</v>
      </c>
      <c r="BG141" s="18">
        <f t="shared" si="12"/>
        <v>0</v>
      </c>
      <c r="BH141" s="18">
        <f t="shared" si="10"/>
        <v>0</v>
      </c>
    </row>
    <row r="142" spans="1:60">
      <c r="A142">
        <v>43.752000000000002</v>
      </c>
      <c r="B142">
        <v>0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F142" s="21">
        <f t="shared" si="11"/>
        <v>43.752000000000002</v>
      </c>
      <c r="BG142" s="18">
        <f t="shared" si="12"/>
        <v>0</v>
      </c>
      <c r="BH142" s="18">
        <f t="shared" si="10"/>
        <v>0</v>
      </c>
    </row>
    <row r="143" spans="1:60">
      <c r="A143">
        <v>38.843000000000004</v>
      </c>
      <c r="B143">
        <v>0</v>
      </c>
      <c r="C143">
        <v>0</v>
      </c>
      <c r="D143">
        <v>0</v>
      </c>
      <c r="E143">
        <v>0</v>
      </c>
      <c r="F143">
        <v>0</v>
      </c>
      <c r="G143">
        <v>0</v>
      </c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F143" s="21">
        <f t="shared" si="11"/>
        <v>38.843000000000004</v>
      </c>
      <c r="BG143" s="18">
        <f t="shared" si="12"/>
        <v>0</v>
      </c>
      <c r="BH143" s="18">
        <f t="shared" si="10"/>
        <v>0</v>
      </c>
    </row>
    <row r="144" spans="1:60">
      <c r="A144">
        <v>34.485999999999997</v>
      </c>
      <c r="B144">
        <v>0</v>
      </c>
      <c r="C144">
        <v>0</v>
      </c>
      <c r="D144">
        <v>0</v>
      </c>
      <c r="E144">
        <v>0</v>
      </c>
      <c r="F144">
        <v>0</v>
      </c>
      <c r="G144">
        <v>0</v>
      </c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F144" s="21">
        <f t="shared" si="11"/>
        <v>34.485999999999997</v>
      </c>
      <c r="BG144" s="18">
        <f t="shared" si="12"/>
        <v>0</v>
      </c>
      <c r="BH144" s="18">
        <f t="shared" si="10"/>
        <v>0</v>
      </c>
    </row>
    <row r="145" spans="1:60">
      <c r="A145">
        <v>30.617000000000001</v>
      </c>
      <c r="B145">
        <v>0</v>
      </c>
      <c r="C145">
        <v>0</v>
      </c>
      <c r="D145">
        <v>0</v>
      </c>
      <c r="E145">
        <v>0</v>
      </c>
      <c r="F145">
        <v>0</v>
      </c>
      <c r="G145">
        <v>0</v>
      </c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F145" s="21">
        <f t="shared" si="11"/>
        <v>30.617000000000001</v>
      </c>
      <c r="BG145" s="18">
        <f t="shared" si="12"/>
        <v>0</v>
      </c>
      <c r="BH145" s="18">
        <f t="shared" si="10"/>
        <v>0</v>
      </c>
    </row>
    <row r="146" spans="1:60">
      <c r="A146">
        <v>27.183</v>
      </c>
      <c r="B146">
        <v>0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F146" s="21">
        <f t="shared" si="11"/>
        <v>27.183</v>
      </c>
      <c r="BG146" s="18">
        <f t="shared" si="12"/>
        <v>0</v>
      </c>
      <c r="BH146" s="18">
        <f t="shared" si="10"/>
        <v>0</v>
      </c>
    </row>
    <row r="147" spans="1:60">
      <c r="A147">
        <v>24.132999999999999</v>
      </c>
      <c r="B147">
        <v>0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F147" s="21">
        <f t="shared" si="11"/>
        <v>24.132999999999999</v>
      </c>
      <c r="BG147" s="18">
        <f t="shared" si="12"/>
        <v>0</v>
      </c>
      <c r="BH147" s="18">
        <f t="shared" si="10"/>
        <v>0</v>
      </c>
    </row>
    <row r="148" spans="1:60">
      <c r="A148">
        <v>21.425999999999998</v>
      </c>
      <c r="B148">
        <v>0</v>
      </c>
      <c r="C148">
        <v>0</v>
      </c>
      <c r="D148">
        <v>0</v>
      </c>
      <c r="E148">
        <v>0</v>
      </c>
      <c r="F148">
        <v>0</v>
      </c>
      <c r="G148">
        <v>0</v>
      </c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F148" s="21">
        <f t="shared" si="11"/>
        <v>21.425999999999998</v>
      </c>
      <c r="BG148" s="18">
        <f t="shared" si="12"/>
        <v>0</v>
      </c>
      <c r="BH148" s="18">
        <f t="shared" si="10"/>
        <v>0</v>
      </c>
    </row>
    <row r="149" spans="1:60">
      <c r="A149">
        <v>19.023</v>
      </c>
      <c r="B149">
        <v>0</v>
      </c>
      <c r="C149">
        <v>0</v>
      </c>
      <c r="D149">
        <v>0</v>
      </c>
      <c r="E149">
        <v>0</v>
      </c>
      <c r="F149">
        <v>0</v>
      </c>
      <c r="G149">
        <v>0</v>
      </c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F149" s="21">
        <f t="shared" si="11"/>
        <v>19.023</v>
      </c>
      <c r="BG149" s="18">
        <f t="shared" si="12"/>
        <v>0</v>
      </c>
      <c r="BH149" s="18">
        <f t="shared" si="10"/>
        <v>0</v>
      </c>
    </row>
    <row r="150" spans="1:60">
      <c r="A150">
        <v>16.888999999999999</v>
      </c>
      <c r="B150">
        <v>0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F150" s="21">
        <f t="shared" si="11"/>
        <v>16.888999999999999</v>
      </c>
      <c r="BG150" s="18">
        <f t="shared" si="12"/>
        <v>0</v>
      </c>
      <c r="BH150" s="18">
        <f t="shared" si="10"/>
        <v>0</v>
      </c>
    </row>
    <row r="151" spans="1:60">
      <c r="A151">
        <v>14.994</v>
      </c>
      <c r="B151">
        <v>0</v>
      </c>
      <c r="C151">
        <v>0</v>
      </c>
      <c r="D151">
        <v>0</v>
      </c>
      <c r="E151">
        <v>0</v>
      </c>
      <c r="F151">
        <v>0</v>
      </c>
      <c r="G151">
        <v>0</v>
      </c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F151" s="21">
        <f t="shared" si="11"/>
        <v>14.994</v>
      </c>
      <c r="BG151" s="18">
        <f t="shared" si="12"/>
        <v>0</v>
      </c>
      <c r="BH151" s="18">
        <f t="shared" si="10"/>
        <v>0</v>
      </c>
    </row>
    <row r="152" spans="1:60">
      <c r="A152">
        <v>13.311999999999999</v>
      </c>
      <c r="B152">
        <v>0</v>
      </c>
      <c r="C152">
        <v>0</v>
      </c>
      <c r="D152">
        <v>0</v>
      </c>
      <c r="E152">
        <v>0</v>
      </c>
      <c r="F152">
        <v>0</v>
      </c>
      <c r="G152">
        <v>0</v>
      </c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F152" s="21">
        <f t="shared" si="11"/>
        <v>13.311999999999999</v>
      </c>
      <c r="BG152" s="18">
        <f t="shared" si="12"/>
        <v>0</v>
      </c>
      <c r="BH152" s="18">
        <f t="shared" si="10"/>
        <v>0</v>
      </c>
    </row>
    <row r="153" spans="1:60">
      <c r="A153">
        <v>11.819000000000001</v>
      </c>
      <c r="B153">
        <v>0</v>
      </c>
      <c r="C153">
        <v>0</v>
      </c>
      <c r="D153">
        <v>0</v>
      </c>
      <c r="E153">
        <v>0</v>
      </c>
      <c r="F153">
        <v>0</v>
      </c>
      <c r="G153">
        <v>0</v>
      </c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F153" s="21">
        <f t="shared" si="11"/>
        <v>11.819000000000001</v>
      </c>
      <c r="BG153" s="18">
        <f t="shared" si="12"/>
        <v>0</v>
      </c>
      <c r="BH153" s="18">
        <f t="shared" si="10"/>
        <v>0</v>
      </c>
    </row>
    <row r="154" spans="1:60">
      <c r="A154">
        <v>10.493</v>
      </c>
      <c r="B154">
        <v>0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F154" s="21">
        <f t="shared" si="11"/>
        <v>10.493</v>
      </c>
      <c r="BG154" s="18">
        <f t="shared" si="12"/>
        <v>0</v>
      </c>
      <c r="BH154" s="18">
        <f t="shared" si="10"/>
        <v>0</v>
      </c>
    </row>
    <row r="155" spans="1:60">
      <c r="A155">
        <v>9.3160000000000007</v>
      </c>
      <c r="B155">
        <v>0</v>
      </c>
      <c r="C155">
        <v>0</v>
      </c>
      <c r="D155">
        <v>0</v>
      </c>
      <c r="E155">
        <v>0</v>
      </c>
      <c r="F155">
        <v>0</v>
      </c>
      <c r="G155">
        <v>0</v>
      </c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F155" s="21">
        <f t="shared" si="11"/>
        <v>9.3160000000000007</v>
      </c>
      <c r="BG155" s="18">
        <f t="shared" si="12"/>
        <v>0</v>
      </c>
      <c r="BH155" s="18">
        <f t="shared" si="10"/>
        <v>0</v>
      </c>
    </row>
    <row r="156" spans="1:60">
      <c r="A156">
        <v>8.2710000000000008</v>
      </c>
      <c r="B156">
        <v>0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F156" s="21">
        <f t="shared" si="11"/>
        <v>8.2710000000000008</v>
      </c>
      <c r="BG156" s="18">
        <f t="shared" si="12"/>
        <v>0</v>
      </c>
      <c r="BH156" s="18">
        <f t="shared" si="10"/>
        <v>0</v>
      </c>
    </row>
    <row r="157" spans="1:60">
      <c r="A157">
        <v>7.343</v>
      </c>
      <c r="B157">
        <v>0</v>
      </c>
      <c r="C157">
        <v>0</v>
      </c>
      <c r="D157">
        <v>0</v>
      </c>
      <c r="E157">
        <v>0</v>
      </c>
      <c r="F157">
        <v>0</v>
      </c>
      <c r="G157">
        <v>0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0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F157" s="21">
        <f t="shared" si="11"/>
        <v>7.343</v>
      </c>
      <c r="BG157" s="18">
        <f t="shared" si="12"/>
        <v>0</v>
      </c>
      <c r="BH157" s="18">
        <f t="shared" si="10"/>
        <v>0</v>
      </c>
    </row>
    <row r="158" spans="1:60">
      <c r="A158">
        <v>6.5190000000000001</v>
      </c>
      <c r="B158">
        <v>0</v>
      </c>
      <c r="C158">
        <v>0</v>
      </c>
      <c r="D158">
        <v>0</v>
      </c>
      <c r="E158">
        <v>0</v>
      </c>
      <c r="F158">
        <v>0</v>
      </c>
      <c r="G158">
        <v>0</v>
      </c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0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F158" s="21">
        <f t="shared" si="11"/>
        <v>6.5190000000000001</v>
      </c>
      <c r="BG158" s="18">
        <f t="shared" si="12"/>
        <v>0</v>
      </c>
      <c r="BH158" s="18">
        <f t="shared" si="10"/>
        <v>0</v>
      </c>
    </row>
    <row r="159" spans="1:60">
      <c r="A159">
        <v>5.7880000000000003</v>
      </c>
      <c r="B159">
        <v>0</v>
      </c>
      <c r="C159">
        <v>0</v>
      </c>
      <c r="D159">
        <v>0</v>
      </c>
      <c r="E159">
        <v>0</v>
      </c>
      <c r="F159">
        <v>0</v>
      </c>
      <c r="G159">
        <v>0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F159" s="21">
        <f t="shared" si="11"/>
        <v>5.7880000000000003</v>
      </c>
      <c r="BG159" s="18">
        <f t="shared" si="12"/>
        <v>0</v>
      </c>
      <c r="BH159" s="18">
        <f t="shared" si="10"/>
        <v>0</v>
      </c>
    </row>
    <row r="160" spans="1:60">
      <c r="A160">
        <v>5.1390000000000002</v>
      </c>
      <c r="B160">
        <v>0</v>
      </c>
      <c r="C160">
        <v>0</v>
      </c>
      <c r="D160">
        <v>0</v>
      </c>
      <c r="E160">
        <v>0</v>
      </c>
      <c r="F160">
        <v>0</v>
      </c>
      <c r="G160">
        <v>0</v>
      </c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F160" s="21">
        <f t="shared" si="11"/>
        <v>5.1390000000000002</v>
      </c>
      <c r="BG160" s="18">
        <f t="shared" si="12"/>
        <v>0</v>
      </c>
      <c r="BH160" s="18">
        <f t="shared" si="10"/>
        <v>0</v>
      </c>
    </row>
    <row r="161" spans="1:60">
      <c r="A161">
        <v>4.5620000000000003</v>
      </c>
      <c r="B161">
        <v>0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0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F161" s="21">
        <f t="shared" si="11"/>
        <v>4.5620000000000003</v>
      </c>
      <c r="BG161" s="18">
        <f t="shared" si="12"/>
        <v>0</v>
      </c>
      <c r="BH161" s="18">
        <f t="shared" si="10"/>
        <v>0</v>
      </c>
    </row>
    <row r="162" spans="1:60">
      <c r="A162">
        <v>4.05</v>
      </c>
      <c r="B162">
        <v>0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0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F162" s="21">
        <f t="shared" si="11"/>
        <v>4.05</v>
      </c>
      <c r="BG162" s="18">
        <f t="shared" si="12"/>
        <v>0</v>
      </c>
      <c r="BH162" s="18">
        <f t="shared" si="10"/>
        <v>0</v>
      </c>
    </row>
    <row r="163" spans="1:60">
      <c r="A163">
        <v>3.5960000000000001</v>
      </c>
      <c r="B163">
        <v>0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0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F163" s="21">
        <f t="shared" si="11"/>
        <v>3.5960000000000001</v>
      </c>
      <c r="BG163" s="18">
        <f t="shared" si="12"/>
        <v>0</v>
      </c>
      <c r="BH163" s="18">
        <f t="shared" si="10"/>
        <v>0</v>
      </c>
    </row>
    <row r="164" spans="1:60">
      <c r="A164">
        <v>3.1930000000000001</v>
      </c>
      <c r="B164">
        <v>0</v>
      </c>
      <c r="C164">
        <v>0</v>
      </c>
      <c r="D164">
        <v>0</v>
      </c>
      <c r="E164">
        <v>0</v>
      </c>
      <c r="F164">
        <v>0</v>
      </c>
      <c r="G164">
        <v>0</v>
      </c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0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F164" s="21">
        <f t="shared" si="11"/>
        <v>3.1930000000000001</v>
      </c>
      <c r="BG164" s="18">
        <f t="shared" si="12"/>
        <v>0</v>
      </c>
      <c r="BH164" s="18">
        <f t="shared" si="10"/>
        <v>0</v>
      </c>
    </row>
    <row r="165" spans="1:60">
      <c r="A165">
        <v>2.8340000000000001</v>
      </c>
      <c r="B165">
        <v>0</v>
      </c>
      <c r="C165">
        <v>0</v>
      </c>
      <c r="D165">
        <v>0</v>
      </c>
      <c r="E165">
        <v>0</v>
      </c>
      <c r="F165">
        <v>0</v>
      </c>
      <c r="G165">
        <v>0</v>
      </c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0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F165" s="21">
        <f t="shared" si="11"/>
        <v>2.8340000000000001</v>
      </c>
      <c r="BG165" s="18">
        <f t="shared" si="12"/>
        <v>0</v>
      </c>
      <c r="BH165" s="18">
        <f t="shared" si="10"/>
        <v>0</v>
      </c>
    </row>
    <row r="166" spans="1:60">
      <c r="A166">
        <v>2.516</v>
      </c>
      <c r="B166">
        <v>0</v>
      </c>
      <c r="C166">
        <v>0</v>
      </c>
      <c r="D166">
        <v>0</v>
      </c>
      <c r="E166">
        <v>0</v>
      </c>
      <c r="F166">
        <v>0</v>
      </c>
      <c r="G166">
        <v>0</v>
      </c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F166" s="21">
        <f t="shared" si="11"/>
        <v>2.516</v>
      </c>
      <c r="BG166" s="18">
        <f t="shared" si="12"/>
        <v>0</v>
      </c>
      <c r="BH166" s="18">
        <f t="shared" si="10"/>
        <v>0</v>
      </c>
    </row>
    <row r="167" spans="1:60">
      <c r="A167">
        <v>2.234</v>
      </c>
      <c r="B167">
        <v>0</v>
      </c>
      <c r="C167">
        <v>0</v>
      </c>
      <c r="D167">
        <v>0</v>
      </c>
      <c r="E167">
        <v>0</v>
      </c>
      <c r="F167">
        <v>0</v>
      </c>
      <c r="G167">
        <v>0</v>
      </c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0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F167" s="21">
        <f t="shared" si="11"/>
        <v>2.234</v>
      </c>
      <c r="BG167" s="18">
        <f t="shared" si="12"/>
        <v>0</v>
      </c>
      <c r="BH167" s="18">
        <f t="shared" si="10"/>
        <v>0</v>
      </c>
    </row>
    <row r="168" spans="1:60">
      <c r="A168">
        <v>1.984</v>
      </c>
      <c r="B168">
        <v>0</v>
      </c>
      <c r="C168">
        <v>0</v>
      </c>
      <c r="D168">
        <v>0</v>
      </c>
      <c r="E168">
        <v>0</v>
      </c>
      <c r="F168">
        <v>0</v>
      </c>
      <c r="G168">
        <v>0</v>
      </c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F168" s="21">
        <f t="shared" si="11"/>
        <v>1.984</v>
      </c>
      <c r="BG168" s="18">
        <f t="shared" si="12"/>
        <v>0</v>
      </c>
      <c r="BH168" s="18">
        <f t="shared" si="10"/>
        <v>0</v>
      </c>
    </row>
    <row r="169" spans="1:60">
      <c r="A169">
        <v>1.7609999999999999</v>
      </c>
      <c r="B169">
        <v>0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F169" s="21">
        <f t="shared" si="11"/>
        <v>1.7609999999999999</v>
      </c>
      <c r="BG169" s="18">
        <f t="shared" si="12"/>
        <v>0</v>
      </c>
      <c r="BH169" s="18">
        <f t="shared" si="10"/>
        <v>0</v>
      </c>
    </row>
    <row r="170" spans="1:60">
      <c r="A170">
        <v>1.5629999999999999</v>
      </c>
      <c r="B170">
        <v>0</v>
      </c>
      <c r="C170">
        <v>0</v>
      </c>
      <c r="D170">
        <v>0</v>
      </c>
      <c r="E170">
        <v>0</v>
      </c>
      <c r="F170">
        <v>0</v>
      </c>
      <c r="G170">
        <v>0</v>
      </c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F170" s="21">
        <f t="shared" si="11"/>
        <v>1.5629999999999999</v>
      </c>
      <c r="BG170" s="18">
        <f t="shared" si="12"/>
        <v>0</v>
      </c>
      <c r="BH170" s="18">
        <f t="shared" si="10"/>
        <v>0</v>
      </c>
    </row>
    <row r="171" spans="1:60">
      <c r="A171">
        <v>1.3879999999999999</v>
      </c>
      <c r="B171">
        <v>0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F171" s="21">
        <f t="shared" ref="BF171:BF202" si="13">A171</f>
        <v>1.3879999999999999</v>
      </c>
      <c r="BG171" s="18">
        <f t="shared" si="12"/>
        <v>0</v>
      </c>
      <c r="BH171" s="18">
        <f t="shared" si="10"/>
        <v>0</v>
      </c>
    </row>
    <row r="172" spans="1:60">
      <c r="A172">
        <v>1.232</v>
      </c>
      <c r="B172">
        <v>0</v>
      </c>
      <c r="C172">
        <v>0</v>
      </c>
      <c r="D172">
        <v>0</v>
      </c>
      <c r="E172">
        <v>0</v>
      </c>
      <c r="F172">
        <v>0</v>
      </c>
      <c r="G172">
        <v>0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0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F172" s="21">
        <f t="shared" si="13"/>
        <v>1.232</v>
      </c>
      <c r="BG172" s="18">
        <f t="shared" ref="BG172:BG208" si="14">AVERAGE(B172:AB172)</f>
        <v>0</v>
      </c>
      <c r="BH172" s="18">
        <f t="shared" si="10"/>
        <v>0</v>
      </c>
    </row>
    <row r="173" spans="1:60">
      <c r="A173">
        <v>1.0940000000000001</v>
      </c>
      <c r="B173">
        <v>0</v>
      </c>
      <c r="C173">
        <v>0</v>
      </c>
      <c r="D173">
        <v>0</v>
      </c>
      <c r="E173">
        <v>0</v>
      </c>
      <c r="F173">
        <v>0</v>
      </c>
      <c r="G173">
        <v>0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0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F173" s="21">
        <f t="shared" si="13"/>
        <v>1.0940000000000001</v>
      </c>
      <c r="BG173" s="18">
        <f t="shared" si="14"/>
        <v>0</v>
      </c>
      <c r="BH173" s="18">
        <f t="shared" si="10"/>
        <v>0</v>
      </c>
    </row>
    <row r="174" spans="1:60">
      <c r="A174">
        <v>0.97099999999999997</v>
      </c>
      <c r="B174">
        <v>0</v>
      </c>
      <c r="C174">
        <v>0</v>
      </c>
      <c r="D174">
        <v>0</v>
      </c>
      <c r="E174">
        <v>0</v>
      </c>
      <c r="F174">
        <v>0</v>
      </c>
      <c r="G174">
        <v>0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0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F174" s="21">
        <f t="shared" si="13"/>
        <v>0.97099999999999997</v>
      </c>
      <c r="BG174" s="18">
        <f t="shared" si="14"/>
        <v>0</v>
      </c>
      <c r="BH174" s="18">
        <f t="shared" si="10"/>
        <v>0</v>
      </c>
    </row>
    <row r="175" spans="1:60">
      <c r="A175">
        <v>0.86199999999999999</v>
      </c>
      <c r="B175">
        <v>0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F175" s="21">
        <f t="shared" si="13"/>
        <v>0.86199999999999999</v>
      </c>
      <c r="BG175" s="18">
        <f t="shared" si="14"/>
        <v>0</v>
      </c>
      <c r="BH175" s="18">
        <f t="shared" si="10"/>
        <v>0</v>
      </c>
    </row>
    <row r="176" spans="1:60">
      <c r="A176">
        <v>0.76600000000000001</v>
      </c>
      <c r="B176">
        <v>0</v>
      </c>
      <c r="C176">
        <v>0</v>
      </c>
      <c r="D176">
        <v>0</v>
      </c>
      <c r="E176">
        <v>0</v>
      </c>
      <c r="F176">
        <v>0</v>
      </c>
      <c r="G176">
        <v>0</v>
      </c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F176" s="21">
        <f t="shared" si="13"/>
        <v>0.76600000000000001</v>
      </c>
      <c r="BG176" s="18">
        <f t="shared" si="14"/>
        <v>0</v>
      </c>
      <c r="BH176" s="18">
        <f t="shared" si="10"/>
        <v>0</v>
      </c>
    </row>
    <row r="177" spans="1:60">
      <c r="A177">
        <v>0.68</v>
      </c>
      <c r="B177">
        <v>0</v>
      </c>
      <c r="C177">
        <v>0</v>
      </c>
      <c r="D177">
        <v>0</v>
      </c>
      <c r="E177">
        <v>0</v>
      </c>
      <c r="F177">
        <v>0</v>
      </c>
      <c r="G177">
        <v>0</v>
      </c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F177" s="21">
        <f t="shared" si="13"/>
        <v>0.68</v>
      </c>
      <c r="BG177" s="18">
        <f t="shared" si="14"/>
        <v>0</v>
      </c>
      <c r="BH177" s="18">
        <f t="shared" si="10"/>
        <v>0</v>
      </c>
    </row>
    <row r="178" spans="1:60">
      <c r="A178">
        <v>0.60399999999999998</v>
      </c>
      <c r="B178">
        <v>0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F178" s="21">
        <f t="shared" si="13"/>
        <v>0.60399999999999998</v>
      </c>
      <c r="BG178" s="18">
        <f t="shared" si="14"/>
        <v>0</v>
      </c>
      <c r="BH178" s="18">
        <f t="shared" si="10"/>
        <v>0</v>
      </c>
    </row>
    <row r="179" spans="1:60">
      <c r="A179">
        <v>0.53600000000000003</v>
      </c>
      <c r="B179">
        <v>0</v>
      </c>
      <c r="C179">
        <v>0</v>
      </c>
      <c r="D179">
        <v>0</v>
      </c>
      <c r="E179">
        <v>0</v>
      </c>
      <c r="F179">
        <v>0</v>
      </c>
      <c r="G179">
        <v>0</v>
      </c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F179" s="21">
        <f t="shared" si="13"/>
        <v>0.53600000000000003</v>
      </c>
      <c r="BG179" s="18">
        <f t="shared" si="14"/>
        <v>0</v>
      </c>
      <c r="BH179" s="18">
        <f t="shared" si="10"/>
        <v>0</v>
      </c>
    </row>
    <row r="180" spans="1:60">
      <c r="A180">
        <v>0.47599999999999998</v>
      </c>
      <c r="B180">
        <v>0</v>
      </c>
      <c r="C180">
        <v>0</v>
      </c>
      <c r="D180">
        <v>0</v>
      </c>
      <c r="E180">
        <v>0</v>
      </c>
      <c r="F180">
        <v>0</v>
      </c>
      <c r="G180">
        <v>0</v>
      </c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F180" s="21">
        <f t="shared" si="13"/>
        <v>0.47599999999999998</v>
      </c>
      <c r="BG180" s="18">
        <f t="shared" si="14"/>
        <v>0</v>
      </c>
      <c r="BH180" s="18">
        <f t="shared" si="10"/>
        <v>0</v>
      </c>
    </row>
    <row r="181" spans="1:60">
      <c r="A181">
        <v>0.42199999999999999</v>
      </c>
      <c r="B181">
        <v>0</v>
      </c>
      <c r="C181">
        <v>0</v>
      </c>
      <c r="D181">
        <v>0</v>
      </c>
      <c r="E181">
        <v>0</v>
      </c>
      <c r="F181">
        <v>0</v>
      </c>
      <c r="G181">
        <v>0</v>
      </c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F181" s="21">
        <f t="shared" si="13"/>
        <v>0.42199999999999999</v>
      </c>
      <c r="BG181" s="18">
        <f t="shared" si="14"/>
        <v>0</v>
      </c>
      <c r="BH181" s="18">
        <f t="shared" si="10"/>
        <v>0</v>
      </c>
    </row>
    <row r="182" spans="1:60">
      <c r="A182">
        <v>0.375</v>
      </c>
      <c r="B182">
        <v>0</v>
      </c>
      <c r="C182">
        <v>0</v>
      </c>
      <c r="D182">
        <v>0</v>
      </c>
      <c r="E182">
        <v>0</v>
      </c>
      <c r="F182">
        <v>0</v>
      </c>
      <c r="G182">
        <v>0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F182" s="21">
        <f t="shared" si="13"/>
        <v>0.375</v>
      </c>
      <c r="BG182" s="18">
        <f t="shared" si="14"/>
        <v>0</v>
      </c>
      <c r="BH182" s="18">
        <f t="shared" si="10"/>
        <v>0</v>
      </c>
    </row>
    <row r="183" spans="1:60">
      <c r="A183">
        <v>0.33300000000000002</v>
      </c>
      <c r="B183">
        <v>0</v>
      </c>
      <c r="C183">
        <v>0</v>
      </c>
      <c r="D183">
        <v>0</v>
      </c>
      <c r="E183">
        <v>0</v>
      </c>
      <c r="F183">
        <v>0</v>
      </c>
      <c r="G183">
        <v>0</v>
      </c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F183" s="21">
        <f t="shared" si="13"/>
        <v>0.33300000000000002</v>
      </c>
      <c r="BG183" s="18">
        <f t="shared" si="14"/>
        <v>0</v>
      </c>
      <c r="BH183" s="18">
        <f t="shared" si="10"/>
        <v>0</v>
      </c>
    </row>
    <row r="184" spans="1:60">
      <c r="A184">
        <v>0.29599999999999999</v>
      </c>
      <c r="B184">
        <v>0</v>
      </c>
      <c r="C184">
        <v>0</v>
      </c>
      <c r="D184">
        <v>0</v>
      </c>
      <c r="E184">
        <v>0</v>
      </c>
      <c r="F184">
        <v>0</v>
      </c>
      <c r="G184">
        <v>0</v>
      </c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F184" s="21">
        <f t="shared" si="13"/>
        <v>0.29599999999999999</v>
      </c>
      <c r="BG184" s="18">
        <f t="shared" si="14"/>
        <v>0</v>
      </c>
      <c r="BH184" s="18">
        <f t="shared" si="10"/>
        <v>0</v>
      </c>
    </row>
    <row r="185" spans="1:60">
      <c r="A185">
        <v>0.26200000000000001</v>
      </c>
      <c r="B185">
        <v>0</v>
      </c>
      <c r="C185">
        <v>0</v>
      </c>
      <c r="D185">
        <v>0</v>
      </c>
      <c r="E185">
        <v>0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F185" s="21">
        <f t="shared" si="13"/>
        <v>0.26200000000000001</v>
      </c>
      <c r="BG185" s="18">
        <f t="shared" si="14"/>
        <v>0</v>
      </c>
      <c r="BH185" s="18">
        <f t="shared" si="10"/>
        <v>0</v>
      </c>
    </row>
    <row r="186" spans="1:60">
      <c r="A186">
        <v>0.23300000000000001</v>
      </c>
      <c r="B186">
        <v>0</v>
      </c>
      <c r="C186">
        <v>0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0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F186" s="21">
        <f t="shared" si="13"/>
        <v>0.23300000000000001</v>
      </c>
      <c r="BG186" s="18">
        <f t="shared" si="14"/>
        <v>0</v>
      </c>
      <c r="BH186" s="18">
        <f t="shared" si="10"/>
        <v>0</v>
      </c>
    </row>
    <row r="187" spans="1:60">
      <c r="A187">
        <v>0.20699999999999999</v>
      </c>
      <c r="B187">
        <v>0</v>
      </c>
      <c r="C187">
        <v>0</v>
      </c>
      <c r="D187">
        <v>0</v>
      </c>
      <c r="E187">
        <v>0</v>
      </c>
      <c r="F187">
        <v>0</v>
      </c>
      <c r="G187">
        <v>0</v>
      </c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F187" s="21">
        <f t="shared" si="13"/>
        <v>0.20699999999999999</v>
      </c>
      <c r="BG187" s="18">
        <f t="shared" si="14"/>
        <v>0</v>
      </c>
      <c r="BH187" s="18">
        <f t="shared" si="10"/>
        <v>0</v>
      </c>
    </row>
    <row r="188" spans="1:60">
      <c r="A188">
        <v>0.184</v>
      </c>
      <c r="B188">
        <v>0</v>
      </c>
      <c r="C188">
        <v>0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0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F188" s="21">
        <f t="shared" si="13"/>
        <v>0.184</v>
      </c>
      <c r="BG188" s="18">
        <f t="shared" si="14"/>
        <v>0</v>
      </c>
      <c r="BH188" s="18">
        <f t="shared" si="10"/>
        <v>0</v>
      </c>
    </row>
    <row r="189" spans="1:60">
      <c r="A189">
        <v>0.16300000000000001</v>
      </c>
      <c r="B189">
        <v>0</v>
      </c>
      <c r="C189">
        <v>0</v>
      </c>
      <c r="D189">
        <v>0</v>
      </c>
      <c r="E189">
        <v>0</v>
      </c>
      <c r="F189">
        <v>0</v>
      </c>
      <c r="G189">
        <v>0</v>
      </c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F189" s="21">
        <f t="shared" si="13"/>
        <v>0.16300000000000001</v>
      </c>
      <c r="BG189" s="18">
        <f t="shared" si="14"/>
        <v>0</v>
      </c>
      <c r="BH189" s="18">
        <f t="shared" si="10"/>
        <v>0</v>
      </c>
    </row>
    <row r="190" spans="1:60">
      <c r="A190">
        <v>0.14499999999999999</v>
      </c>
      <c r="B190">
        <v>0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F190" s="21">
        <f t="shared" si="13"/>
        <v>0.14499999999999999</v>
      </c>
      <c r="BG190" s="18">
        <f t="shared" si="14"/>
        <v>0</v>
      </c>
      <c r="BH190" s="18">
        <f t="shared" si="10"/>
        <v>0</v>
      </c>
    </row>
    <row r="191" spans="1:60">
      <c r="A191">
        <v>0.129</v>
      </c>
      <c r="B191">
        <v>0</v>
      </c>
      <c r="C191">
        <v>0</v>
      </c>
      <c r="D191">
        <v>0</v>
      </c>
      <c r="E191">
        <v>0</v>
      </c>
      <c r="F191">
        <v>0</v>
      </c>
      <c r="G191">
        <v>0</v>
      </c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F191" s="21">
        <f t="shared" si="13"/>
        <v>0.129</v>
      </c>
      <c r="BG191" s="18">
        <f t="shared" si="14"/>
        <v>0</v>
      </c>
      <c r="BH191" s="18">
        <f t="shared" si="10"/>
        <v>0</v>
      </c>
    </row>
    <row r="192" spans="1:60">
      <c r="A192">
        <v>0.114</v>
      </c>
      <c r="B192">
        <v>0</v>
      </c>
      <c r="C192">
        <v>0</v>
      </c>
      <c r="D192">
        <v>0</v>
      </c>
      <c r="E192">
        <v>0</v>
      </c>
      <c r="F192">
        <v>0</v>
      </c>
      <c r="G192">
        <v>0</v>
      </c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F192" s="21">
        <f t="shared" si="13"/>
        <v>0.114</v>
      </c>
      <c r="BG192" s="18">
        <f t="shared" si="14"/>
        <v>0</v>
      </c>
      <c r="BH192" s="18">
        <f t="shared" si="10"/>
        <v>0</v>
      </c>
    </row>
    <row r="193" spans="1:60">
      <c r="A193">
        <v>0.10100000000000001</v>
      </c>
      <c r="B193">
        <v>0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F193" s="21">
        <f t="shared" si="13"/>
        <v>0.10100000000000001</v>
      </c>
      <c r="BG193" s="18">
        <f t="shared" si="14"/>
        <v>0</v>
      </c>
      <c r="BH193" s="18">
        <f t="shared" ref="BH193:BH208" si="15">AVERAGE(AC193:BC193)</f>
        <v>0</v>
      </c>
    </row>
    <row r="194" spans="1:60">
      <c r="A194">
        <v>0.09</v>
      </c>
      <c r="B194">
        <v>0</v>
      </c>
      <c r="C194">
        <v>0</v>
      </c>
      <c r="D194">
        <v>0</v>
      </c>
      <c r="E194">
        <v>0</v>
      </c>
      <c r="F194">
        <v>0</v>
      </c>
      <c r="G194">
        <v>0</v>
      </c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F194" s="21">
        <f t="shared" si="13"/>
        <v>0.09</v>
      </c>
      <c r="BG194" s="18">
        <f t="shared" si="14"/>
        <v>0</v>
      </c>
      <c r="BH194" s="18">
        <f t="shared" si="15"/>
        <v>0</v>
      </c>
    </row>
    <row r="195" spans="1:60">
      <c r="A195">
        <v>0.08</v>
      </c>
      <c r="B195">
        <v>0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0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F195" s="21">
        <f t="shared" si="13"/>
        <v>0.08</v>
      </c>
      <c r="BG195" s="18">
        <f t="shared" si="14"/>
        <v>0</v>
      </c>
      <c r="BH195" s="18">
        <f t="shared" si="15"/>
        <v>0</v>
      </c>
    </row>
    <row r="196" spans="1:60">
      <c r="A196">
        <v>7.0999999999999994E-2</v>
      </c>
      <c r="B196">
        <v>0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F196" s="21">
        <f t="shared" si="13"/>
        <v>7.0999999999999994E-2</v>
      </c>
      <c r="BG196" s="18">
        <f t="shared" si="14"/>
        <v>0</v>
      </c>
      <c r="BH196" s="18">
        <f t="shared" si="15"/>
        <v>0</v>
      </c>
    </row>
    <row r="197" spans="1:60">
      <c r="A197">
        <v>6.3E-2</v>
      </c>
      <c r="B197">
        <v>0</v>
      </c>
      <c r="C197">
        <v>0</v>
      </c>
      <c r="D197">
        <v>0</v>
      </c>
      <c r="E197">
        <v>0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F197" s="21">
        <f t="shared" si="13"/>
        <v>6.3E-2</v>
      </c>
      <c r="BG197" s="18">
        <f t="shared" si="14"/>
        <v>0</v>
      </c>
      <c r="BH197" s="18">
        <f t="shared" si="15"/>
        <v>0</v>
      </c>
    </row>
    <row r="198" spans="1:60">
      <c r="A198">
        <v>5.6000000000000001E-2</v>
      </c>
      <c r="B198">
        <v>0</v>
      </c>
      <c r="C198">
        <v>0</v>
      </c>
      <c r="D198">
        <v>0</v>
      </c>
      <c r="E198">
        <v>0</v>
      </c>
      <c r="F198">
        <v>0</v>
      </c>
      <c r="G198">
        <v>0</v>
      </c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0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F198" s="21">
        <f t="shared" si="13"/>
        <v>5.6000000000000001E-2</v>
      </c>
      <c r="BG198" s="18">
        <f t="shared" si="14"/>
        <v>0</v>
      </c>
      <c r="BH198" s="18">
        <f t="shared" si="15"/>
        <v>0</v>
      </c>
    </row>
    <row r="199" spans="1:60">
      <c r="A199">
        <v>0.05</v>
      </c>
      <c r="B199">
        <v>0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F199" s="21">
        <f t="shared" si="13"/>
        <v>0.05</v>
      </c>
      <c r="BG199" s="18">
        <f t="shared" si="14"/>
        <v>0</v>
      </c>
      <c r="BH199" s="18">
        <f t="shared" si="15"/>
        <v>0</v>
      </c>
    </row>
    <row r="200" spans="1:60">
      <c r="A200">
        <v>4.3999999999999997E-2</v>
      </c>
      <c r="B200">
        <v>0</v>
      </c>
      <c r="C200">
        <v>0</v>
      </c>
      <c r="D200">
        <v>0</v>
      </c>
      <c r="E200">
        <v>0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F200" s="21">
        <f t="shared" si="13"/>
        <v>4.3999999999999997E-2</v>
      </c>
      <c r="BG200" s="18">
        <f t="shared" si="14"/>
        <v>0</v>
      </c>
      <c r="BH200" s="18">
        <f t="shared" si="15"/>
        <v>0</v>
      </c>
    </row>
    <row r="201" spans="1:60">
      <c r="A201">
        <v>3.9E-2</v>
      </c>
      <c r="B201">
        <v>0</v>
      </c>
      <c r="C201">
        <v>0</v>
      </c>
      <c r="D201">
        <v>0</v>
      </c>
      <c r="E201">
        <v>0</v>
      </c>
      <c r="F201">
        <v>0</v>
      </c>
      <c r="G201">
        <v>0</v>
      </c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F201" s="21">
        <f t="shared" si="13"/>
        <v>3.9E-2</v>
      </c>
      <c r="BG201" s="18">
        <f t="shared" si="14"/>
        <v>0</v>
      </c>
      <c r="BH201" s="18">
        <f t="shared" si="15"/>
        <v>0</v>
      </c>
    </row>
    <row r="202" spans="1:60">
      <c r="A202">
        <v>3.5000000000000003E-2</v>
      </c>
      <c r="B202">
        <v>0</v>
      </c>
      <c r="C202">
        <v>0</v>
      </c>
      <c r="D202">
        <v>0</v>
      </c>
      <c r="E202">
        <v>0</v>
      </c>
      <c r="F202">
        <v>0</v>
      </c>
      <c r="G202">
        <v>0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0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F202" s="21">
        <f t="shared" si="13"/>
        <v>3.5000000000000003E-2</v>
      </c>
      <c r="BG202" s="18">
        <f t="shared" si="14"/>
        <v>0</v>
      </c>
      <c r="BH202" s="18">
        <f t="shared" si="15"/>
        <v>0</v>
      </c>
    </row>
    <row r="203" spans="1:60">
      <c r="A203">
        <v>3.1E-2</v>
      </c>
      <c r="B203">
        <v>0</v>
      </c>
      <c r="C203">
        <v>0</v>
      </c>
      <c r="D203">
        <v>0</v>
      </c>
      <c r="E203">
        <v>0</v>
      </c>
      <c r="F203">
        <v>0</v>
      </c>
      <c r="G203">
        <v>0</v>
      </c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0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F203" s="21">
        <f t="shared" ref="BF203:BF208" si="16">A203</f>
        <v>3.1E-2</v>
      </c>
      <c r="BG203" s="18">
        <f t="shared" si="14"/>
        <v>0</v>
      </c>
      <c r="BH203" s="18">
        <f t="shared" si="15"/>
        <v>0</v>
      </c>
    </row>
    <row r="204" spans="1:60">
      <c r="A204">
        <v>2.7E-2</v>
      </c>
      <c r="B204">
        <v>0</v>
      </c>
      <c r="C204">
        <v>0</v>
      </c>
      <c r="D204">
        <v>0</v>
      </c>
      <c r="E204">
        <v>0</v>
      </c>
      <c r="F204">
        <v>0</v>
      </c>
      <c r="G204">
        <v>0</v>
      </c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F204" s="21">
        <f t="shared" si="16"/>
        <v>2.7E-2</v>
      </c>
      <c r="BG204" s="18">
        <f t="shared" si="14"/>
        <v>0</v>
      </c>
      <c r="BH204" s="18">
        <f t="shared" si="15"/>
        <v>0</v>
      </c>
    </row>
    <row r="205" spans="1:60">
      <c r="A205">
        <v>2.4E-2</v>
      </c>
      <c r="B205">
        <v>0</v>
      </c>
      <c r="C205">
        <v>0</v>
      </c>
      <c r="D205">
        <v>0</v>
      </c>
      <c r="E205">
        <v>0</v>
      </c>
      <c r="F205">
        <v>0</v>
      </c>
      <c r="G205">
        <v>0</v>
      </c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F205" s="21">
        <f t="shared" si="16"/>
        <v>2.4E-2</v>
      </c>
      <c r="BG205" s="18">
        <f t="shared" si="14"/>
        <v>0</v>
      </c>
      <c r="BH205" s="18">
        <f t="shared" si="15"/>
        <v>0</v>
      </c>
    </row>
    <row r="206" spans="1:60">
      <c r="A206">
        <v>2.1999999999999999E-2</v>
      </c>
      <c r="B206">
        <v>0</v>
      </c>
      <c r="C206">
        <v>0</v>
      </c>
      <c r="D206">
        <v>0</v>
      </c>
      <c r="E206">
        <v>0</v>
      </c>
      <c r="F206">
        <v>0</v>
      </c>
      <c r="G206">
        <v>0</v>
      </c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F206" s="21">
        <f t="shared" si="16"/>
        <v>2.1999999999999999E-2</v>
      </c>
      <c r="BG206" s="18">
        <f t="shared" si="14"/>
        <v>0</v>
      </c>
      <c r="BH206" s="18">
        <f t="shared" si="15"/>
        <v>0</v>
      </c>
    </row>
    <row r="207" spans="1:60">
      <c r="A207">
        <v>1.9E-2</v>
      </c>
      <c r="B207">
        <v>0</v>
      </c>
      <c r="C207">
        <v>0</v>
      </c>
      <c r="D207">
        <v>0</v>
      </c>
      <c r="E207">
        <v>0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0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F207" s="21">
        <f t="shared" si="16"/>
        <v>1.9E-2</v>
      </c>
      <c r="BG207" s="18">
        <f t="shared" si="14"/>
        <v>0</v>
      </c>
      <c r="BH207" s="18">
        <f t="shared" si="15"/>
        <v>0</v>
      </c>
    </row>
    <row r="208" spans="1:60">
      <c r="A208">
        <v>1.7000000000000001E-2</v>
      </c>
      <c r="B208">
        <v>0</v>
      </c>
      <c r="C208">
        <v>0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F208" s="21">
        <f t="shared" si="16"/>
        <v>1.7000000000000001E-2</v>
      </c>
      <c r="BG208" s="18">
        <f t="shared" si="14"/>
        <v>0</v>
      </c>
      <c r="BH208" s="18">
        <f t="shared" si="15"/>
        <v>0</v>
      </c>
    </row>
  </sheetData>
  <mergeCells count="6">
    <mergeCell ref="A2:AB2"/>
    <mergeCell ref="AC2:BD2"/>
    <mergeCell ref="A1:BD1"/>
    <mergeCell ref="A105:BD105"/>
    <mergeCell ref="A106:AB106"/>
    <mergeCell ref="AC106:BD106"/>
  </mergeCells>
  <phoneticPr fontId="7" type="noConversion"/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5C30BB-323B-4DBB-9329-34A0453D3467}">
  <dimension ref="A1:C507"/>
  <sheetViews>
    <sheetView workbookViewId="0">
      <selection activeCell="O11" sqref="O11"/>
    </sheetView>
  </sheetViews>
  <sheetFormatPr defaultRowHeight="14.4"/>
  <cols>
    <col min="2" max="2" width="10.6640625" customWidth="1"/>
    <col min="3" max="3" width="10.88671875" customWidth="1"/>
  </cols>
  <sheetData>
    <row r="1" spans="1:3">
      <c r="A1" t="s">
        <v>39</v>
      </c>
      <c r="B1" s="21" t="s">
        <v>317</v>
      </c>
      <c r="C1" t="s">
        <v>313</v>
      </c>
    </row>
    <row r="2" spans="1:3">
      <c r="A2">
        <v>5.0000999999999998</v>
      </c>
      <c r="B2">
        <v>9.8070000000000004</v>
      </c>
      <c r="C2">
        <v>5.5469999999999997</v>
      </c>
    </row>
    <row r="3" spans="1:3">
      <c r="A3">
        <v>5.0496999999999996</v>
      </c>
      <c r="B3">
        <v>10.063000000000001</v>
      </c>
      <c r="C3">
        <v>5.5810000000000004</v>
      </c>
    </row>
    <row r="4" spans="1:3">
      <c r="A4">
        <v>5.0991999999999997</v>
      </c>
      <c r="B4">
        <v>9.6349999999999998</v>
      </c>
      <c r="C4">
        <v>5.4489999999999998</v>
      </c>
    </row>
    <row r="5" spans="1:3">
      <c r="A5">
        <v>5.1487999999999996</v>
      </c>
      <c r="B5">
        <v>9.859</v>
      </c>
      <c r="C5">
        <v>5.6959999999999997</v>
      </c>
    </row>
    <row r="6" spans="1:3">
      <c r="A6">
        <v>5.1984000000000004</v>
      </c>
      <c r="B6">
        <v>9.641</v>
      </c>
      <c r="C6">
        <v>5.5439999999999996</v>
      </c>
    </row>
    <row r="7" spans="1:3">
      <c r="A7">
        <v>5.2478999999999996</v>
      </c>
      <c r="B7">
        <v>9.8490000000000002</v>
      </c>
      <c r="C7">
        <v>5.6550000000000002</v>
      </c>
    </row>
    <row r="8" spans="1:3">
      <c r="A8">
        <v>5.2975000000000003</v>
      </c>
      <c r="B8">
        <v>10.452999999999999</v>
      </c>
      <c r="C8">
        <v>5.7039999999999997</v>
      </c>
    </row>
    <row r="9" spans="1:3">
      <c r="A9">
        <v>5.3471000000000002</v>
      </c>
      <c r="B9">
        <v>10.781000000000001</v>
      </c>
      <c r="C9">
        <v>5.8</v>
      </c>
    </row>
    <row r="10" spans="1:3">
      <c r="A10">
        <v>5.3966000000000003</v>
      </c>
      <c r="B10">
        <v>10.266</v>
      </c>
      <c r="C10">
        <v>5.7569999999999997</v>
      </c>
    </row>
    <row r="11" spans="1:3">
      <c r="A11">
        <v>5.4462000000000002</v>
      </c>
      <c r="B11">
        <v>10.286</v>
      </c>
      <c r="C11">
        <v>5.875</v>
      </c>
    </row>
    <row r="12" spans="1:3">
      <c r="A12">
        <v>5.4957000000000003</v>
      </c>
      <c r="B12">
        <v>10.797000000000001</v>
      </c>
      <c r="C12">
        <v>5.8819999999999997</v>
      </c>
    </row>
    <row r="13" spans="1:3">
      <c r="A13">
        <v>5.5453000000000001</v>
      </c>
      <c r="B13">
        <v>10.682</v>
      </c>
      <c r="C13">
        <v>5.8250000000000002</v>
      </c>
    </row>
    <row r="14" spans="1:3">
      <c r="A14">
        <v>5.5949</v>
      </c>
      <c r="B14">
        <v>10.771000000000001</v>
      </c>
      <c r="C14">
        <v>5.9470000000000001</v>
      </c>
    </row>
    <row r="15" spans="1:3">
      <c r="A15">
        <v>5.6444000000000001</v>
      </c>
      <c r="B15">
        <v>10.994999999999999</v>
      </c>
      <c r="C15">
        <v>6.0819999999999999</v>
      </c>
    </row>
    <row r="16" spans="1:3">
      <c r="A16">
        <v>5.694</v>
      </c>
      <c r="B16">
        <v>10.698</v>
      </c>
      <c r="C16">
        <v>6.0490000000000004</v>
      </c>
    </row>
    <row r="17" spans="1:3">
      <c r="A17">
        <v>5.7435999999999998</v>
      </c>
      <c r="B17">
        <v>10.974</v>
      </c>
      <c r="C17">
        <v>6.0389999999999997</v>
      </c>
    </row>
    <row r="18" spans="1:3">
      <c r="A18">
        <v>5.7930999999999999</v>
      </c>
      <c r="B18">
        <v>11.016</v>
      </c>
      <c r="C18">
        <v>6.234</v>
      </c>
    </row>
    <row r="19" spans="1:3">
      <c r="A19">
        <v>5.8426999999999998</v>
      </c>
      <c r="B19">
        <v>11.125</v>
      </c>
      <c r="C19">
        <v>6.282</v>
      </c>
    </row>
    <row r="20" spans="1:3">
      <c r="A20">
        <v>5.8922999999999996</v>
      </c>
      <c r="B20">
        <v>11.125</v>
      </c>
      <c r="C20">
        <v>6.3150000000000004</v>
      </c>
    </row>
    <row r="21" spans="1:3">
      <c r="A21">
        <v>5.9417999999999997</v>
      </c>
      <c r="B21">
        <v>11.994999999999999</v>
      </c>
      <c r="C21">
        <v>6.6689999999999996</v>
      </c>
    </row>
    <row r="22" spans="1:3">
      <c r="A22">
        <v>5.9913999999999996</v>
      </c>
      <c r="B22">
        <v>11.526</v>
      </c>
      <c r="C22">
        <v>6.3789999999999996</v>
      </c>
    </row>
    <row r="23" spans="1:3">
      <c r="A23">
        <v>6.0410000000000004</v>
      </c>
      <c r="B23">
        <v>11.718999999999999</v>
      </c>
      <c r="C23">
        <v>6.7149999999999999</v>
      </c>
    </row>
    <row r="24" spans="1:3">
      <c r="A24">
        <v>6.0904999999999996</v>
      </c>
      <c r="B24">
        <v>12.224</v>
      </c>
      <c r="C24">
        <v>6.649</v>
      </c>
    </row>
    <row r="25" spans="1:3">
      <c r="A25">
        <v>6.1401000000000003</v>
      </c>
      <c r="B25">
        <v>12.146000000000001</v>
      </c>
      <c r="C25">
        <v>6.7409999999999997</v>
      </c>
    </row>
    <row r="26" spans="1:3">
      <c r="A26">
        <v>6.1896000000000004</v>
      </c>
      <c r="B26">
        <v>12.26</v>
      </c>
      <c r="C26">
        <v>6.6070000000000002</v>
      </c>
    </row>
    <row r="27" spans="1:3">
      <c r="A27">
        <v>6.2392000000000003</v>
      </c>
      <c r="B27">
        <v>12.244999999999999</v>
      </c>
      <c r="C27">
        <v>6.7149999999999999</v>
      </c>
    </row>
    <row r="28" spans="1:3">
      <c r="A28">
        <v>6.2888000000000002</v>
      </c>
      <c r="B28">
        <v>12.417</v>
      </c>
      <c r="C28">
        <v>6.4740000000000002</v>
      </c>
    </row>
    <row r="29" spans="1:3">
      <c r="A29">
        <v>6.3383000000000003</v>
      </c>
      <c r="B29">
        <v>12.661</v>
      </c>
      <c r="C29">
        <v>6.63</v>
      </c>
    </row>
    <row r="30" spans="1:3">
      <c r="A30">
        <v>6.3879000000000001</v>
      </c>
      <c r="B30">
        <v>12.24</v>
      </c>
      <c r="C30">
        <v>6.7009999999999996</v>
      </c>
    </row>
    <row r="31" spans="1:3">
      <c r="A31">
        <v>6.4375</v>
      </c>
      <c r="B31">
        <v>12.698</v>
      </c>
      <c r="C31">
        <v>6.8310000000000004</v>
      </c>
    </row>
    <row r="32" spans="1:3">
      <c r="A32">
        <v>6.4870000000000001</v>
      </c>
      <c r="B32">
        <v>12.917</v>
      </c>
      <c r="C32">
        <v>6.9740000000000002</v>
      </c>
    </row>
    <row r="33" spans="1:3">
      <c r="A33">
        <v>6.5366</v>
      </c>
      <c r="B33">
        <v>13.026</v>
      </c>
      <c r="C33">
        <v>7.01</v>
      </c>
    </row>
    <row r="34" spans="1:3">
      <c r="A34">
        <v>6.5861999999999998</v>
      </c>
      <c r="B34">
        <v>12.964</v>
      </c>
      <c r="C34">
        <v>6.9909999999999997</v>
      </c>
    </row>
    <row r="35" spans="1:3">
      <c r="A35">
        <v>6.6356999999999999</v>
      </c>
      <c r="B35">
        <v>13.521000000000001</v>
      </c>
      <c r="C35">
        <v>7.4009999999999998</v>
      </c>
    </row>
    <row r="36" spans="1:3">
      <c r="A36">
        <v>6.6852999999999998</v>
      </c>
      <c r="B36">
        <v>13.042</v>
      </c>
      <c r="C36">
        <v>7.5049999999999999</v>
      </c>
    </row>
    <row r="37" spans="1:3">
      <c r="A37">
        <v>6.7348999999999997</v>
      </c>
      <c r="B37">
        <v>13.603999999999999</v>
      </c>
      <c r="C37">
        <v>7.7539999999999996</v>
      </c>
    </row>
    <row r="38" spans="1:3">
      <c r="A38">
        <v>6.7843999999999998</v>
      </c>
      <c r="B38">
        <v>13.568</v>
      </c>
      <c r="C38">
        <v>7.835</v>
      </c>
    </row>
    <row r="39" spans="1:3">
      <c r="A39">
        <v>6.8339999999999996</v>
      </c>
      <c r="B39">
        <v>13.244999999999999</v>
      </c>
      <c r="C39">
        <v>7.9960000000000004</v>
      </c>
    </row>
    <row r="40" spans="1:3">
      <c r="A40">
        <v>6.8834999999999997</v>
      </c>
      <c r="B40">
        <v>13.818</v>
      </c>
      <c r="C40">
        <v>8.0809999999999995</v>
      </c>
    </row>
    <row r="41" spans="1:3">
      <c r="A41">
        <v>6.9330999999999996</v>
      </c>
      <c r="B41">
        <v>14.313000000000001</v>
      </c>
      <c r="C41">
        <v>8.1489999999999991</v>
      </c>
    </row>
    <row r="42" spans="1:3">
      <c r="A42">
        <v>6.9827000000000004</v>
      </c>
      <c r="B42">
        <v>14.214</v>
      </c>
      <c r="C42">
        <v>8.157</v>
      </c>
    </row>
    <row r="43" spans="1:3">
      <c r="A43">
        <v>7.0321999999999996</v>
      </c>
      <c r="B43">
        <v>14.37</v>
      </c>
      <c r="C43">
        <v>7.9210000000000003</v>
      </c>
    </row>
    <row r="44" spans="1:3">
      <c r="A44">
        <v>7.0818000000000003</v>
      </c>
      <c r="B44">
        <v>14.005000000000001</v>
      </c>
      <c r="C44">
        <v>7.8550000000000004</v>
      </c>
    </row>
    <row r="45" spans="1:3">
      <c r="A45">
        <v>7.1314000000000002</v>
      </c>
      <c r="B45">
        <v>14.286</v>
      </c>
      <c r="C45">
        <v>7.734</v>
      </c>
    </row>
    <row r="46" spans="1:3">
      <c r="A46">
        <v>7.1809000000000003</v>
      </c>
      <c r="B46">
        <v>14.766</v>
      </c>
      <c r="C46">
        <v>7.585</v>
      </c>
    </row>
    <row r="47" spans="1:3">
      <c r="A47">
        <v>7.2305000000000001</v>
      </c>
      <c r="B47">
        <v>15.182</v>
      </c>
      <c r="C47">
        <v>7.7969999999999997</v>
      </c>
    </row>
    <row r="48" spans="1:3">
      <c r="A48">
        <v>7.2801</v>
      </c>
      <c r="B48">
        <v>15.297000000000001</v>
      </c>
      <c r="C48">
        <v>7.9050000000000002</v>
      </c>
    </row>
    <row r="49" spans="1:3">
      <c r="A49">
        <v>7.3296000000000001</v>
      </c>
      <c r="B49">
        <v>15.141</v>
      </c>
      <c r="C49">
        <v>8.0069999999999997</v>
      </c>
    </row>
    <row r="50" spans="1:3">
      <c r="A50">
        <v>7.3792</v>
      </c>
      <c r="B50">
        <v>15.401</v>
      </c>
      <c r="C50">
        <v>8.0150000000000006</v>
      </c>
    </row>
    <row r="51" spans="1:3">
      <c r="A51">
        <v>7.4287999999999998</v>
      </c>
      <c r="B51">
        <v>15.75</v>
      </c>
      <c r="C51">
        <v>7.9080000000000004</v>
      </c>
    </row>
    <row r="52" spans="1:3">
      <c r="A52">
        <v>7.4782999999999999</v>
      </c>
      <c r="B52">
        <v>15.885</v>
      </c>
      <c r="C52">
        <v>7.9080000000000004</v>
      </c>
    </row>
    <row r="53" spans="1:3">
      <c r="A53">
        <v>7.5278999999999998</v>
      </c>
      <c r="B53">
        <v>15.333</v>
      </c>
      <c r="C53">
        <v>8.0760000000000005</v>
      </c>
    </row>
    <row r="54" spans="1:3">
      <c r="A54">
        <v>7.5773999999999999</v>
      </c>
      <c r="B54">
        <v>15.609</v>
      </c>
      <c r="C54">
        <v>8.0150000000000006</v>
      </c>
    </row>
    <row r="55" spans="1:3">
      <c r="A55">
        <v>7.6269999999999998</v>
      </c>
      <c r="B55">
        <v>15.917</v>
      </c>
      <c r="C55">
        <v>8.077</v>
      </c>
    </row>
    <row r="56" spans="1:3">
      <c r="A56">
        <v>7.6765999999999996</v>
      </c>
      <c r="B56">
        <v>15.349</v>
      </c>
      <c r="C56">
        <v>8.1590000000000007</v>
      </c>
    </row>
    <row r="57" spans="1:3">
      <c r="A57">
        <v>7.7260999999999997</v>
      </c>
      <c r="B57">
        <v>15.385</v>
      </c>
      <c r="C57">
        <v>8.0839999999999996</v>
      </c>
    </row>
    <row r="58" spans="1:3">
      <c r="A58">
        <v>7.7756999999999996</v>
      </c>
      <c r="B58">
        <v>15.776</v>
      </c>
      <c r="C58">
        <v>8.2309999999999999</v>
      </c>
    </row>
    <row r="59" spans="1:3">
      <c r="A59">
        <v>7.8253000000000004</v>
      </c>
      <c r="B59">
        <v>15.932</v>
      </c>
      <c r="C59">
        <v>8.1</v>
      </c>
    </row>
    <row r="60" spans="1:3">
      <c r="A60">
        <v>7.8747999999999996</v>
      </c>
      <c r="B60">
        <v>16.359000000000002</v>
      </c>
      <c r="C60">
        <v>7.9630000000000001</v>
      </c>
    </row>
    <row r="61" spans="1:3">
      <c r="A61">
        <v>7.9244000000000003</v>
      </c>
      <c r="B61">
        <v>16.021000000000001</v>
      </c>
      <c r="C61">
        <v>7.93</v>
      </c>
    </row>
    <row r="62" spans="1:3">
      <c r="A62">
        <v>7.9740000000000002</v>
      </c>
      <c r="B62">
        <v>16.271000000000001</v>
      </c>
      <c r="C62">
        <v>8.0630000000000006</v>
      </c>
    </row>
    <row r="63" spans="1:3">
      <c r="A63">
        <v>8.0235000000000003</v>
      </c>
      <c r="B63">
        <v>16.786000000000001</v>
      </c>
      <c r="C63">
        <v>7.9560000000000004</v>
      </c>
    </row>
    <row r="64" spans="1:3">
      <c r="A64">
        <v>8.0731000000000002</v>
      </c>
      <c r="B64">
        <v>16.797000000000001</v>
      </c>
      <c r="C64">
        <v>7.9950000000000001</v>
      </c>
    </row>
    <row r="65" spans="1:3">
      <c r="A65">
        <v>8.1227</v>
      </c>
      <c r="B65">
        <v>17.015999999999998</v>
      </c>
      <c r="C65">
        <v>7.9029999999999996</v>
      </c>
    </row>
    <row r="66" spans="1:3">
      <c r="A66">
        <v>8.1722000000000001</v>
      </c>
      <c r="B66">
        <v>16.995000000000001</v>
      </c>
      <c r="C66">
        <v>7.6950000000000003</v>
      </c>
    </row>
    <row r="67" spans="1:3">
      <c r="A67">
        <v>8.2218</v>
      </c>
      <c r="B67">
        <v>16.943000000000001</v>
      </c>
      <c r="C67">
        <v>7.8380000000000001</v>
      </c>
    </row>
    <row r="68" spans="1:3">
      <c r="A68">
        <v>8.2713000000000001</v>
      </c>
      <c r="B68">
        <v>16.838999999999999</v>
      </c>
      <c r="C68">
        <v>7.8479999999999999</v>
      </c>
    </row>
    <row r="69" spans="1:3">
      <c r="A69">
        <v>8.3209</v>
      </c>
      <c r="B69">
        <v>16.745000000000001</v>
      </c>
      <c r="C69">
        <v>7.8559999999999999</v>
      </c>
    </row>
    <row r="70" spans="1:3">
      <c r="A70">
        <v>8.3704999999999998</v>
      </c>
      <c r="B70">
        <v>17.431999999999999</v>
      </c>
      <c r="C70">
        <v>7.7679999999999998</v>
      </c>
    </row>
    <row r="71" spans="1:3">
      <c r="A71">
        <v>8.42</v>
      </c>
      <c r="B71">
        <v>17.140999999999998</v>
      </c>
      <c r="C71">
        <v>7.5890000000000004</v>
      </c>
    </row>
    <row r="72" spans="1:3">
      <c r="A72">
        <v>8.4695999999999998</v>
      </c>
      <c r="B72">
        <v>17.286000000000001</v>
      </c>
      <c r="C72">
        <v>7.5289999999999999</v>
      </c>
    </row>
    <row r="73" spans="1:3">
      <c r="A73">
        <v>8.5191999999999997</v>
      </c>
      <c r="B73">
        <v>16.963999999999999</v>
      </c>
      <c r="C73">
        <v>7.5179999999999998</v>
      </c>
    </row>
    <row r="74" spans="1:3">
      <c r="A74">
        <v>8.5686999999999998</v>
      </c>
      <c r="B74">
        <v>17.036000000000001</v>
      </c>
      <c r="C74">
        <v>7.2380000000000004</v>
      </c>
    </row>
    <row r="75" spans="1:3">
      <c r="A75">
        <v>8.6182999999999996</v>
      </c>
      <c r="B75">
        <v>17.213999999999999</v>
      </c>
      <c r="C75">
        <v>7.4279999999999999</v>
      </c>
    </row>
    <row r="76" spans="1:3">
      <c r="A76">
        <v>8.6678999999999995</v>
      </c>
      <c r="B76">
        <v>17.63</v>
      </c>
      <c r="C76">
        <v>7.3310000000000004</v>
      </c>
    </row>
    <row r="77" spans="1:3">
      <c r="A77">
        <v>8.7173999999999996</v>
      </c>
      <c r="B77">
        <v>17.094000000000001</v>
      </c>
      <c r="C77">
        <v>7.1929999999999996</v>
      </c>
    </row>
    <row r="78" spans="1:3">
      <c r="A78">
        <v>8.7669999999999995</v>
      </c>
      <c r="B78">
        <v>17.026</v>
      </c>
      <c r="C78">
        <v>7.1920000000000002</v>
      </c>
    </row>
    <row r="79" spans="1:3">
      <c r="A79">
        <v>8.8165999999999993</v>
      </c>
      <c r="B79">
        <v>16.609000000000002</v>
      </c>
      <c r="C79">
        <v>7.2709999999999999</v>
      </c>
    </row>
    <row r="80" spans="1:3">
      <c r="A80">
        <v>8.8660999999999994</v>
      </c>
      <c r="B80">
        <v>16.802</v>
      </c>
      <c r="C80">
        <v>6.9980000000000002</v>
      </c>
    </row>
    <row r="81" spans="1:3">
      <c r="A81">
        <v>8.9156999999999993</v>
      </c>
      <c r="B81">
        <v>16.88</v>
      </c>
      <c r="C81">
        <v>6.992</v>
      </c>
    </row>
    <row r="82" spans="1:3">
      <c r="A82">
        <v>8.9651999999999994</v>
      </c>
      <c r="B82">
        <v>17.094000000000001</v>
      </c>
      <c r="C82">
        <v>6.9470000000000001</v>
      </c>
    </row>
    <row r="83" spans="1:3">
      <c r="A83">
        <v>9.0147999999999993</v>
      </c>
      <c r="B83">
        <v>17.167000000000002</v>
      </c>
      <c r="C83">
        <v>6.8979999999999997</v>
      </c>
    </row>
    <row r="84" spans="1:3">
      <c r="A84">
        <v>9.0643999999999991</v>
      </c>
      <c r="B84">
        <v>16.661000000000001</v>
      </c>
      <c r="C84">
        <v>6.89</v>
      </c>
    </row>
    <row r="85" spans="1:3">
      <c r="A85">
        <v>9.1138999999999992</v>
      </c>
      <c r="B85">
        <v>16.75</v>
      </c>
      <c r="C85">
        <v>6.7240000000000002</v>
      </c>
    </row>
    <row r="86" spans="1:3">
      <c r="A86">
        <v>9.1635000000000009</v>
      </c>
      <c r="B86">
        <v>16.010000000000002</v>
      </c>
      <c r="C86">
        <v>6.9420000000000002</v>
      </c>
    </row>
    <row r="87" spans="1:3">
      <c r="A87">
        <v>9.2131000000000007</v>
      </c>
      <c r="B87">
        <v>16.635000000000002</v>
      </c>
      <c r="C87">
        <v>6.8730000000000002</v>
      </c>
    </row>
    <row r="88" spans="1:3">
      <c r="A88">
        <v>9.2626000000000008</v>
      </c>
      <c r="B88">
        <v>16.332999999999998</v>
      </c>
      <c r="C88">
        <v>6.6740000000000004</v>
      </c>
    </row>
    <row r="89" spans="1:3">
      <c r="A89">
        <v>9.3122000000000007</v>
      </c>
      <c r="B89">
        <v>16.582999999999998</v>
      </c>
      <c r="C89">
        <v>6.468</v>
      </c>
    </row>
    <row r="90" spans="1:3">
      <c r="A90">
        <v>9.3618000000000006</v>
      </c>
      <c r="B90">
        <v>15.922000000000001</v>
      </c>
      <c r="C90">
        <v>6.6609999999999996</v>
      </c>
    </row>
    <row r="91" spans="1:3">
      <c r="A91">
        <v>9.4113000000000007</v>
      </c>
      <c r="B91">
        <v>15.917</v>
      </c>
      <c r="C91">
        <v>6.6970000000000001</v>
      </c>
    </row>
    <row r="92" spans="1:3">
      <c r="A92">
        <v>9.4609000000000005</v>
      </c>
      <c r="B92">
        <v>16</v>
      </c>
      <c r="C92">
        <v>6.6829999999999998</v>
      </c>
    </row>
    <row r="93" spans="1:3">
      <c r="A93">
        <v>9.5105000000000004</v>
      </c>
      <c r="B93">
        <v>15.568</v>
      </c>
      <c r="C93">
        <v>6.4</v>
      </c>
    </row>
    <row r="94" spans="1:3">
      <c r="A94">
        <v>9.56</v>
      </c>
      <c r="B94">
        <v>15.744999999999999</v>
      </c>
      <c r="C94">
        <v>6.3070000000000004</v>
      </c>
    </row>
    <row r="95" spans="1:3">
      <c r="A95">
        <v>9.6096000000000004</v>
      </c>
      <c r="B95">
        <v>15.547000000000001</v>
      </c>
      <c r="C95">
        <v>6.375</v>
      </c>
    </row>
    <row r="96" spans="1:3">
      <c r="A96">
        <v>9.6591000000000005</v>
      </c>
      <c r="B96">
        <v>15.214</v>
      </c>
      <c r="C96">
        <v>6.2229999999999999</v>
      </c>
    </row>
    <row r="97" spans="1:3">
      <c r="A97">
        <v>9.7087000000000003</v>
      </c>
      <c r="B97">
        <v>15.76</v>
      </c>
      <c r="C97">
        <v>6.2320000000000002</v>
      </c>
    </row>
    <row r="98" spans="1:3">
      <c r="A98">
        <v>9.7583000000000002</v>
      </c>
      <c r="B98">
        <v>15.792</v>
      </c>
      <c r="C98">
        <v>6.1660000000000004</v>
      </c>
    </row>
    <row r="99" spans="1:3">
      <c r="A99">
        <v>9.8078000000000003</v>
      </c>
      <c r="B99">
        <v>15.422000000000001</v>
      </c>
      <c r="C99">
        <v>5.9960000000000004</v>
      </c>
    </row>
    <row r="100" spans="1:3">
      <c r="A100">
        <v>9.8574000000000002</v>
      </c>
      <c r="B100">
        <v>15.734</v>
      </c>
      <c r="C100">
        <v>6.1459999999999999</v>
      </c>
    </row>
    <row r="101" spans="1:3">
      <c r="A101">
        <v>9.907</v>
      </c>
      <c r="B101">
        <v>15.901</v>
      </c>
      <c r="C101">
        <v>5.8559999999999999</v>
      </c>
    </row>
    <row r="102" spans="1:3">
      <c r="A102">
        <v>9.9565000000000001</v>
      </c>
      <c r="B102">
        <v>15.24</v>
      </c>
      <c r="C102">
        <v>5.9649999999999999</v>
      </c>
    </row>
    <row r="103" spans="1:3">
      <c r="A103">
        <v>10.0061</v>
      </c>
      <c r="B103">
        <v>15.323</v>
      </c>
      <c r="C103">
        <v>5.8520000000000003</v>
      </c>
    </row>
    <row r="104" spans="1:3">
      <c r="A104">
        <v>10.0557</v>
      </c>
      <c r="B104">
        <v>15.672000000000001</v>
      </c>
      <c r="C104">
        <v>6.0540000000000003</v>
      </c>
    </row>
    <row r="105" spans="1:3">
      <c r="A105">
        <v>10.1052</v>
      </c>
      <c r="B105">
        <v>15.422000000000001</v>
      </c>
      <c r="C105">
        <v>5.8109999999999999</v>
      </c>
    </row>
    <row r="106" spans="1:3">
      <c r="A106">
        <v>10.1548</v>
      </c>
      <c r="B106">
        <v>15.786</v>
      </c>
      <c r="C106">
        <v>5.8150000000000004</v>
      </c>
    </row>
    <row r="107" spans="1:3">
      <c r="A107">
        <v>10.2044</v>
      </c>
      <c r="B107">
        <v>15.818</v>
      </c>
      <c r="C107">
        <v>6.0350000000000001</v>
      </c>
    </row>
    <row r="108" spans="1:3">
      <c r="A108">
        <v>10.2539</v>
      </c>
      <c r="B108">
        <v>15.505000000000001</v>
      </c>
      <c r="C108">
        <v>5.8179999999999996</v>
      </c>
    </row>
    <row r="109" spans="1:3">
      <c r="A109">
        <v>10.3035</v>
      </c>
      <c r="B109">
        <v>14.786</v>
      </c>
      <c r="C109">
        <v>5.6529999999999996</v>
      </c>
    </row>
    <row r="110" spans="1:3">
      <c r="A110">
        <v>10.3531</v>
      </c>
      <c r="B110">
        <v>15.484</v>
      </c>
      <c r="C110">
        <v>5.6130000000000004</v>
      </c>
    </row>
    <row r="111" spans="1:3">
      <c r="A111">
        <v>10.4026</v>
      </c>
      <c r="B111">
        <v>15.901</v>
      </c>
      <c r="C111">
        <v>5.76</v>
      </c>
    </row>
    <row r="112" spans="1:3">
      <c r="A112">
        <v>10.452199999999999</v>
      </c>
      <c r="B112">
        <v>15.797000000000001</v>
      </c>
      <c r="C112">
        <v>5.7610000000000001</v>
      </c>
    </row>
    <row r="113" spans="1:3">
      <c r="A113">
        <v>10.5017</v>
      </c>
      <c r="B113">
        <v>15.536</v>
      </c>
      <c r="C113">
        <v>5.7309999999999999</v>
      </c>
    </row>
    <row r="114" spans="1:3">
      <c r="A114">
        <v>10.551299999999999</v>
      </c>
      <c r="B114">
        <v>15.244999999999999</v>
      </c>
      <c r="C114">
        <v>5.5069999999999997</v>
      </c>
    </row>
    <row r="115" spans="1:3">
      <c r="A115">
        <v>10.600899999999999</v>
      </c>
      <c r="B115">
        <v>15.792</v>
      </c>
      <c r="C115">
        <v>5.718</v>
      </c>
    </row>
    <row r="116" spans="1:3">
      <c r="A116">
        <v>10.650399999999999</v>
      </c>
      <c r="B116">
        <v>15.443</v>
      </c>
      <c r="C116">
        <v>5.7590000000000003</v>
      </c>
    </row>
    <row r="117" spans="1:3">
      <c r="A117">
        <v>10.7</v>
      </c>
      <c r="B117">
        <v>15.615</v>
      </c>
      <c r="C117">
        <v>5.6150000000000002</v>
      </c>
    </row>
    <row r="118" spans="1:3">
      <c r="A118">
        <v>10.749599999999999</v>
      </c>
      <c r="B118">
        <v>15.646000000000001</v>
      </c>
      <c r="C118">
        <v>5.6070000000000002</v>
      </c>
    </row>
    <row r="119" spans="1:3">
      <c r="A119">
        <v>10.799099999999999</v>
      </c>
      <c r="B119">
        <v>15.781000000000001</v>
      </c>
      <c r="C119">
        <v>5.6680000000000001</v>
      </c>
    </row>
    <row r="120" spans="1:3">
      <c r="A120">
        <v>10.848699999999999</v>
      </c>
      <c r="B120">
        <v>15.682</v>
      </c>
      <c r="C120">
        <v>5.6349999999999998</v>
      </c>
    </row>
    <row r="121" spans="1:3">
      <c r="A121">
        <v>10.898300000000001</v>
      </c>
      <c r="B121">
        <v>15.563000000000001</v>
      </c>
      <c r="C121">
        <v>5.593</v>
      </c>
    </row>
    <row r="122" spans="1:3">
      <c r="A122">
        <v>10.947800000000001</v>
      </c>
      <c r="B122">
        <v>16.646000000000001</v>
      </c>
      <c r="C122">
        <v>5.5439999999999996</v>
      </c>
    </row>
    <row r="123" spans="1:3">
      <c r="A123">
        <v>10.997400000000001</v>
      </c>
      <c r="B123">
        <v>16.219000000000001</v>
      </c>
      <c r="C123">
        <v>5.657</v>
      </c>
    </row>
    <row r="124" spans="1:3">
      <c r="A124">
        <v>11.047000000000001</v>
      </c>
      <c r="B124">
        <v>16.765999999999998</v>
      </c>
      <c r="C124">
        <v>5.6879999999999997</v>
      </c>
    </row>
    <row r="125" spans="1:3">
      <c r="A125">
        <v>11.096500000000001</v>
      </c>
      <c r="B125">
        <v>16.901</v>
      </c>
      <c r="C125">
        <v>5.6639999999999997</v>
      </c>
    </row>
    <row r="126" spans="1:3">
      <c r="A126">
        <v>11.146100000000001</v>
      </c>
      <c r="B126">
        <v>16.974</v>
      </c>
      <c r="C126">
        <v>5.9130000000000003</v>
      </c>
    </row>
    <row r="127" spans="1:3">
      <c r="A127">
        <v>11.195600000000001</v>
      </c>
      <c r="B127">
        <v>16.922000000000001</v>
      </c>
      <c r="C127">
        <v>5.6740000000000004</v>
      </c>
    </row>
    <row r="128" spans="1:3">
      <c r="A128">
        <v>11.245200000000001</v>
      </c>
      <c r="B128">
        <v>17.896000000000001</v>
      </c>
      <c r="C128">
        <v>5.6769999999999996</v>
      </c>
    </row>
    <row r="129" spans="1:3">
      <c r="A129">
        <v>11.2948</v>
      </c>
      <c r="B129">
        <v>17.63</v>
      </c>
      <c r="C129">
        <v>5.5460000000000003</v>
      </c>
    </row>
    <row r="130" spans="1:3">
      <c r="A130">
        <v>11.3443</v>
      </c>
      <c r="B130">
        <v>17.526</v>
      </c>
      <c r="C130">
        <v>5.82</v>
      </c>
    </row>
    <row r="131" spans="1:3">
      <c r="A131">
        <v>11.3939</v>
      </c>
      <c r="B131">
        <v>17.786000000000001</v>
      </c>
      <c r="C131">
        <v>5.65</v>
      </c>
    </row>
    <row r="132" spans="1:3">
      <c r="A132">
        <v>11.4435</v>
      </c>
      <c r="B132">
        <v>17.422000000000001</v>
      </c>
      <c r="C132">
        <v>5.8319999999999999</v>
      </c>
    </row>
    <row r="133" spans="1:3">
      <c r="A133">
        <v>11.493</v>
      </c>
      <c r="B133">
        <v>18.073</v>
      </c>
      <c r="C133">
        <v>5.8339999999999996</v>
      </c>
    </row>
    <row r="134" spans="1:3">
      <c r="A134">
        <v>11.5426</v>
      </c>
      <c r="B134">
        <v>18.302</v>
      </c>
      <c r="C134">
        <v>5.77</v>
      </c>
    </row>
    <row r="135" spans="1:3">
      <c r="A135">
        <v>11.5922</v>
      </c>
      <c r="B135">
        <v>18.099</v>
      </c>
      <c r="C135">
        <v>5.923</v>
      </c>
    </row>
    <row r="136" spans="1:3">
      <c r="A136">
        <v>11.6417</v>
      </c>
      <c r="B136">
        <v>18.765999999999998</v>
      </c>
      <c r="C136">
        <v>6.1829999999999998</v>
      </c>
    </row>
    <row r="137" spans="1:3">
      <c r="A137">
        <v>11.6913</v>
      </c>
      <c r="B137">
        <v>18.792000000000002</v>
      </c>
      <c r="C137">
        <v>6.2030000000000003</v>
      </c>
    </row>
    <row r="138" spans="1:3">
      <c r="A138">
        <v>11.7409</v>
      </c>
      <c r="B138">
        <v>18.411000000000001</v>
      </c>
      <c r="C138">
        <v>6.1470000000000002</v>
      </c>
    </row>
    <row r="139" spans="1:3">
      <c r="A139">
        <v>11.7904</v>
      </c>
      <c r="B139">
        <v>18.687999999999999</v>
      </c>
      <c r="C139">
        <v>6.226</v>
      </c>
    </row>
    <row r="140" spans="1:3">
      <c r="A140">
        <v>11.84</v>
      </c>
      <c r="B140">
        <v>18.75</v>
      </c>
      <c r="C140">
        <v>6.3979999999999997</v>
      </c>
    </row>
    <row r="141" spans="1:3">
      <c r="A141">
        <v>11.8895</v>
      </c>
      <c r="B141">
        <v>18.719000000000001</v>
      </c>
      <c r="C141">
        <v>6.4249999999999998</v>
      </c>
    </row>
    <row r="142" spans="1:3">
      <c r="A142">
        <v>11.9391</v>
      </c>
      <c r="B142">
        <v>19.213999999999999</v>
      </c>
      <c r="C142">
        <v>6.5910000000000002</v>
      </c>
    </row>
    <row r="143" spans="1:3">
      <c r="A143">
        <v>11.9887</v>
      </c>
      <c r="B143">
        <v>19.401</v>
      </c>
      <c r="C143">
        <v>6.5860000000000003</v>
      </c>
    </row>
    <row r="144" spans="1:3">
      <c r="A144">
        <v>12.0382</v>
      </c>
      <c r="B144">
        <v>18.88</v>
      </c>
      <c r="C144">
        <v>6.5069999999999997</v>
      </c>
    </row>
    <row r="145" spans="1:3">
      <c r="A145">
        <v>12.0878</v>
      </c>
      <c r="B145">
        <v>19.172000000000001</v>
      </c>
      <c r="C145">
        <v>6.2359999999999998</v>
      </c>
    </row>
    <row r="146" spans="1:3">
      <c r="A146">
        <v>12.1374</v>
      </c>
      <c r="B146">
        <v>19.193000000000001</v>
      </c>
      <c r="C146">
        <v>6.0279999999999996</v>
      </c>
    </row>
    <row r="147" spans="1:3">
      <c r="A147">
        <v>12.1869</v>
      </c>
      <c r="B147">
        <v>19.734000000000002</v>
      </c>
      <c r="C147">
        <v>6.1909999999999998</v>
      </c>
    </row>
    <row r="148" spans="1:3">
      <c r="A148">
        <v>12.236499999999999</v>
      </c>
      <c r="B148">
        <v>20.353999999999999</v>
      </c>
      <c r="C148">
        <v>6.1040000000000001</v>
      </c>
    </row>
    <row r="149" spans="1:3">
      <c r="A149">
        <v>12.286099999999999</v>
      </c>
      <c r="B149">
        <v>20.526</v>
      </c>
      <c r="C149">
        <v>5.8609999999999998</v>
      </c>
    </row>
    <row r="150" spans="1:3">
      <c r="A150">
        <v>12.335599999999999</v>
      </c>
      <c r="B150">
        <v>20.469000000000001</v>
      </c>
      <c r="C150">
        <v>5.907</v>
      </c>
    </row>
    <row r="151" spans="1:3">
      <c r="A151">
        <v>12.385199999999999</v>
      </c>
      <c r="B151">
        <v>20.963999999999999</v>
      </c>
      <c r="C151">
        <v>5.9820000000000002</v>
      </c>
    </row>
    <row r="152" spans="1:3">
      <c r="A152">
        <v>12.434799999999999</v>
      </c>
      <c r="B152">
        <v>21.702999999999999</v>
      </c>
      <c r="C152">
        <v>6.11</v>
      </c>
    </row>
    <row r="153" spans="1:3">
      <c r="A153">
        <v>12.484299999999999</v>
      </c>
      <c r="B153">
        <v>22.51</v>
      </c>
      <c r="C153">
        <v>6.0739999999999998</v>
      </c>
    </row>
    <row r="154" spans="1:3">
      <c r="A154">
        <v>12.533899999999999</v>
      </c>
      <c r="B154">
        <v>23.698</v>
      </c>
      <c r="C154">
        <v>6.1859999999999999</v>
      </c>
    </row>
    <row r="155" spans="1:3">
      <c r="A155">
        <v>12.583399999999999</v>
      </c>
      <c r="B155">
        <v>24.431999999999999</v>
      </c>
      <c r="C155">
        <v>6.3029999999999999</v>
      </c>
    </row>
    <row r="156" spans="1:3">
      <c r="A156">
        <v>12.632999999999999</v>
      </c>
      <c r="B156">
        <v>25.609000000000002</v>
      </c>
      <c r="C156">
        <v>6.2380000000000004</v>
      </c>
    </row>
    <row r="157" spans="1:3">
      <c r="A157">
        <v>12.682600000000001</v>
      </c>
      <c r="B157">
        <v>27</v>
      </c>
      <c r="C157">
        <v>6.4039999999999999</v>
      </c>
    </row>
    <row r="158" spans="1:3">
      <c r="A158">
        <v>12.732100000000001</v>
      </c>
      <c r="B158">
        <v>27.859000000000002</v>
      </c>
      <c r="C158">
        <v>6.319</v>
      </c>
    </row>
    <row r="159" spans="1:3">
      <c r="A159">
        <v>12.781700000000001</v>
      </c>
      <c r="B159">
        <v>27.396000000000001</v>
      </c>
      <c r="C159">
        <v>6.5279999999999996</v>
      </c>
    </row>
    <row r="160" spans="1:3">
      <c r="A160">
        <v>12.831300000000001</v>
      </c>
      <c r="B160">
        <v>27.765999999999998</v>
      </c>
      <c r="C160">
        <v>6.4409999999999998</v>
      </c>
    </row>
    <row r="161" spans="1:3">
      <c r="A161">
        <v>12.880800000000001</v>
      </c>
      <c r="B161">
        <v>26.943000000000001</v>
      </c>
      <c r="C161">
        <v>6.4</v>
      </c>
    </row>
    <row r="162" spans="1:3">
      <c r="A162">
        <v>12.930400000000001</v>
      </c>
      <c r="B162">
        <v>27.056999999999999</v>
      </c>
      <c r="C162">
        <v>6.6319999999999997</v>
      </c>
    </row>
    <row r="163" spans="1:3">
      <c r="A163">
        <v>12.98</v>
      </c>
      <c r="B163">
        <v>26.827999999999999</v>
      </c>
      <c r="C163">
        <v>6.6239999999999997</v>
      </c>
    </row>
    <row r="164" spans="1:3">
      <c r="A164">
        <v>13.029500000000001</v>
      </c>
      <c r="B164">
        <v>26.25</v>
      </c>
      <c r="C164">
        <v>6.835</v>
      </c>
    </row>
    <row r="165" spans="1:3">
      <c r="A165">
        <v>13.0791</v>
      </c>
      <c r="B165">
        <v>24.948</v>
      </c>
      <c r="C165">
        <v>6.6529999999999996</v>
      </c>
    </row>
    <row r="166" spans="1:3">
      <c r="A166">
        <v>13.1287</v>
      </c>
      <c r="B166">
        <v>25.280999999999999</v>
      </c>
      <c r="C166">
        <v>6.5640000000000001</v>
      </c>
    </row>
    <row r="167" spans="1:3">
      <c r="A167">
        <v>13.1782</v>
      </c>
      <c r="B167">
        <v>24.323</v>
      </c>
      <c r="C167">
        <v>6.7519999999999998</v>
      </c>
    </row>
    <row r="168" spans="1:3">
      <c r="A168">
        <v>13.2278</v>
      </c>
      <c r="B168">
        <v>25.181999999999999</v>
      </c>
      <c r="C168">
        <v>6.7880000000000003</v>
      </c>
    </row>
    <row r="169" spans="1:3">
      <c r="A169">
        <v>13.2773</v>
      </c>
      <c r="B169">
        <v>24.556999999999999</v>
      </c>
      <c r="C169">
        <v>6.9109999999999996</v>
      </c>
    </row>
    <row r="170" spans="1:3">
      <c r="A170">
        <v>13.3269</v>
      </c>
      <c r="B170">
        <v>23.62</v>
      </c>
      <c r="C170">
        <v>6.6029999999999998</v>
      </c>
    </row>
    <row r="171" spans="1:3">
      <c r="A171">
        <v>13.3765</v>
      </c>
      <c r="B171">
        <v>23.859000000000002</v>
      </c>
      <c r="C171">
        <v>6.7169999999999996</v>
      </c>
    </row>
    <row r="172" spans="1:3">
      <c r="A172">
        <v>13.426</v>
      </c>
      <c r="B172">
        <v>23.396000000000001</v>
      </c>
      <c r="C172">
        <v>6.6719999999999997</v>
      </c>
    </row>
    <row r="173" spans="1:3">
      <c r="A173">
        <v>13.4756</v>
      </c>
      <c r="B173">
        <v>22.948</v>
      </c>
      <c r="C173">
        <v>6.6909999999999998</v>
      </c>
    </row>
    <row r="174" spans="1:3">
      <c r="A174">
        <v>13.5252</v>
      </c>
      <c r="B174">
        <v>22.568000000000001</v>
      </c>
      <c r="C174">
        <v>6.7169999999999996</v>
      </c>
    </row>
    <row r="175" spans="1:3">
      <c r="A175">
        <v>13.5747</v>
      </c>
      <c r="B175">
        <v>22.245000000000001</v>
      </c>
      <c r="C175">
        <v>6.4909999999999997</v>
      </c>
    </row>
    <row r="176" spans="1:3">
      <c r="A176">
        <v>13.6243</v>
      </c>
      <c r="B176">
        <v>23.588999999999999</v>
      </c>
      <c r="C176">
        <v>6.6050000000000004</v>
      </c>
    </row>
    <row r="177" spans="1:3">
      <c r="A177">
        <v>13.6739</v>
      </c>
      <c r="B177">
        <v>23.655999999999999</v>
      </c>
      <c r="C177">
        <v>6.66</v>
      </c>
    </row>
    <row r="178" spans="1:3">
      <c r="A178">
        <v>13.7234</v>
      </c>
      <c r="B178">
        <v>22.812999999999999</v>
      </c>
      <c r="C178">
        <v>6.694</v>
      </c>
    </row>
    <row r="179" spans="1:3">
      <c r="A179">
        <v>13.773</v>
      </c>
      <c r="B179">
        <v>22.469000000000001</v>
      </c>
      <c r="C179">
        <v>6.8319999999999999</v>
      </c>
    </row>
    <row r="180" spans="1:3">
      <c r="A180">
        <v>13.8226</v>
      </c>
      <c r="B180">
        <v>23.297000000000001</v>
      </c>
      <c r="C180">
        <v>6.7670000000000003</v>
      </c>
    </row>
    <row r="181" spans="1:3">
      <c r="A181">
        <v>13.8721</v>
      </c>
      <c r="B181">
        <v>23.698</v>
      </c>
      <c r="C181">
        <v>6.8280000000000003</v>
      </c>
    </row>
    <row r="182" spans="1:3">
      <c r="A182">
        <v>13.9217</v>
      </c>
      <c r="B182">
        <v>23.780999999999999</v>
      </c>
      <c r="C182">
        <v>6.5759999999999996</v>
      </c>
    </row>
    <row r="183" spans="1:3">
      <c r="A183">
        <v>13.9712</v>
      </c>
      <c r="B183">
        <v>23.13</v>
      </c>
      <c r="C183">
        <v>6.8339999999999996</v>
      </c>
    </row>
    <row r="184" spans="1:3">
      <c r="A184">
        <v>14.020799999999999</v>
      </c>
      <c r="B184">
        <v>24.021000000000001</v>
      </c>
      <c r="C184">
        <v>6.758</v>
      </c>
    </row>
    <row r="185" spans="1:3">
      <c r="A185">
        <v>14.070399999999999</v>
      </c>
      <c r="B185">
        <v>24.495000000000001</v>
      </c>
      <c r="C185">
        <v>6.9160000000000004</v>
      </c>
    </row>
    <row r="186" spans="1:3">
      <c r="A186">
        <v>14.119899999999999</v>
      </c>
      <c r="B186">
        <v>24.375</v>
      </c>
      <c r="C186">
        <v>6.9219999999999997</v>
      </c>
    </row>
    <row r="187" spans="1:3">
      <c r="A187">
        <v>14.169499999999999</v>
      </c>
      <c r="B187">
        <v>24.823</v>
      </c>
      <c r="C187">
        <v>6.8860000000000001</v>
      </c>
    </row>
    <row r="188" spans="1:3">
      <c r="A188">
        <v>14.219099999999999</v>
      </c>
      <c r="B188">
        <v>24.754999999999999</v>
      </c>
      <c r="C188">
        <v>7.1459999999999999</v>
      </c>
    </row>
    <row r="189" spans="1:3">
      <c r="A189">
        <v>14.268599999999999</v>
      </c>
      <c r="B189">
        <v>25.13</v>
      </c>
      <c r="C189">
        <v>7.0789999999999997</v>
      </c>
    </row>
    <row r="190" spans="1:3">
      <c r="A190">
        <v>14.318199999999999</v>
      </c>
      <c r="B190">
        <v>25.431999999999999</v>
      </c>
      <c r="C190">
        <v>6.89</v>
      </c>
    </row>
    <row r="191" spans="1:3">
      <c r="A191">
        <v>14.367800000000001</v>
      </c>
      <c r="B191">
        <v>26.167000000000002</v>
      </c>
      <c r="C191">
        <v>6.9880000000000004</v>
      </c>
    </row>
    <row r="192" spans="1:3">
      <c r="A192">
        <v>14.417299999999999</v>
      </c>
      <c r="B192">
        <v>26.875</v>
      </c>
      <c r="C192">
        <v>7.1420000000000003</v>
      </c>
    </row>
    <row r="193" spans="1:3">
      <c r="A193">
        <v>14.466900000000001</v>
      </c>
      <c r="B193">
        <v>26.443000000000001</v>
      </c>
      <c r="C193">
        <v>7.181</v>
      </c>
    </row>
    <row r="194" spans="1:3">
      <c r="A194">
        <v>14.516500000000001</v>
      </c>
      <c r="B194">
        <v>26.302</v>
      </c>
      <c r="C194">
        <v>7.3070000000000004</v>
      </c>
    </row>
    <row r="195" spans="1:3">
      <c r="A195">
        <v>14.566000000000001</v>
      </c>
      <c r="B195">
        <v>27.448</v>
      </c>
      <c r="C195">
        <v>7.3769999999999998</v>
      </c>
    </row>
    <row r="196" spans="1:3">
      <c r="A196">
        <v>14.615600000000001</v>
      </c>
      <c r="B196">
        <v>26.88</v>
      </c>
      <c r="C196">
        <v>7.2220000000000004</v>
      </c>
    </row>
    <row r="197" spans="1:3">
      <c r="A197">
        <v>14.665100000000001</v>
      </c>
      <c r="B197">
        <v>27.364999999999998</v>
      </c>
      <c r="C197">
        <v>7.6559999999999997</v>
      </c>
    </row>
    <row r="198" spans="1:3">
      <c r="A198">
        <v>14.714700000000001</v>
      </c>
      <c r="B198">
        <v>27.635000000000002</v>
      </c>
      <c r="C198">
        <v>7.399</v>
      </c>
    </row>
    <row r="199" spans="1:3">
      <c r="A199">
        <v>14.7643</v>
      </c>
      <c r="B199">
        <v>28.364999999999998</v>
      </c>
      <c r="C199">
        <v>7.5229999999999997</v>
      </c>
    </row>
    <row r="200" spans="1:3">
      <c r="A200">
        <v>14.813800000000001</v>
      </c>
      <c r="B200">
        <v>28.687999999999999</v>
      </c>
      <c r="C200">
        <v>7.5359999999999996</v>
      </c>
    </row>
    <row r="201" spans="1:3">
      <c r="A201">
        <v>14.8634</v>
      </c>
      <c r="B201">
        <v>28.51</v>
      </c>
      <c r="C201">
        <v>7.6790000000000003</v>
      </c>
    </row>
    <row r="202" spans="1:3">
      <c r="A202">
        <v>14.913</v>
      </c>
      <c r="B202">
        <v>29.573</v>
      </c>
      <c r="C202">
        <v>7.6559999999999997</v>
      </c>
    </row>
    <row r="203" spans="1:3">
      <c r="A203">
        <v>14.9625</v>
      </c>
      <c r="B203">
        <v>29.87</v>
      </c>
      <c r="C203">
        <v>7.5259999999999998</v>
      </c>
    </row>
    <row r="204" spans="1:3">
      <c r="A204">
        <v>15.0121</v>
      </c>
      <c r="B204">
        <v>31.338999999999999</v>
      </c>
      <c r="C204">
        <v>7.9050000000000002</v>
      </c>
    </row>
    <row r="205" spans="1:3">
      <c r="A205">
        <v>15.0617</v>
      </c>
      <c r="B205">
        <v>32.026000000000003</v>
      </c>
      <c r="C205">
        <v>7.8550000000000004</v>
      </c>
    </row>
    <row r="206" spans="1:3">
      <c r="A206">
        <v>15.1112</v>
      </c>
      <c r="B206">
        <v>31.431999999999999</v>
      </c>
      <c r="C206">
        <v>8.1180000000000003</v>
      </c>
    </row>
    <row r="207" spans="1:3">
      <c r="A207">
        <v>15.1608</v>
      </c>
      <c r="B207">
        <v>33.609000000000002</v>
      </c>
      <c r="C207">
        <v>8.1069999999999993</v>
      </c>
    </row>
    <row r="208" spans="1:3">
      <c r="A208">
        <v>15.2104</v>
      </c>
      <c r="B208">
        <v>34.177</v>
      </c>
      <c r="C208">
        <v>8.157</v>
      </c>
    </row>
    <row r="209" spans="1:3">
      <c r="A209">
        <v>15.2599</v>
      </c>
      <c r="B209">
        <v>35.375</v>
      </c>
      <c r="C209">
        <v>8.2759999999999998</v>
      </c>
    </row>
    <row r="210" spans="1:3">
      <c r="A210">
        <v>15.3095</v>
      </c>
      <c r="B210">
        <v>37.103999999999999</v>
      </c>
      <c r="C210">
        <v>8.3350000000000009</v>
      </c>
    </row>
    <row r="211" spans="1:3">
      <c r="A211">
        <v>15.3591</v>
      </c>
      <c r="B211">
        <v>37.49</v>
      </c>
      <c r="C211">
        <v>8.5660000000000007</v>
      </c>
    </row>
    <row r="212" spans="1:3">
      <c r="A212">
        <v>15.4086</v>
      </c>
      <c r="B212">
        <v>39.369999999999997</v>
      </c>
      <c r="C212">
        <v>8.7439999999999998</v>
      </c>
    </row>
    <row r="213" spans="1:3">
      <c r="A213">
        <v>15.4582</v>
      </c>
      <c r="B213">
        <v>41.723999999999997</v>
      </c>
      <c r="C213">
        <v>8.8650000000000002</v>
      </c>
    </row>
    <row r="214" spans="1:3">
      <c r="A214">
        <v>15.5077</v>
      </c>
      <c r="B214">
        <v>42.682000000000002</v>
      </c>
      <c r="C214">
        <v>8.9670000000000005</v>
      </c>
    </row>
    <row r="215" spans="1:3">
      <c r="A215">
        <v>15.5573</v>
      </c>
      <c r="B215">
        <v>44.375</v>
      </c>
      <c r="C215">
        <v>9.1639999999999997</v>
      </c>
    </row>
    <row r="216" spans="1:3">
      <c r="A216">
        <v>15.6069</v>
      </c>
      <c r="B216">
        <v>46.875</v>
      </c>
      <c r="C216">
        <v>9.4190000000000005</v>
      </c>
    </row>
    <row r="217" spans="1:3">
      <c r="A217">
        <v>15.6564</v>
      </c>
      <c r="B217">
        <v>47.625</v>
      </c>
      <c r="C217">
        <v>9.7569999999999997</v>
      </c>
    </row>
    <row r="218" spans="1:3">
      <c r="A218">
        <v>15.706</v>
      </c>
      <c r="B218">
        <v>49.848999999999997</v>
      </c>
      <c r="C218">
        <v>9.8260000000000005</v>
      </c>
    </row>
    <row r="219" spans="1:3">
      <c r="A219">
        <v>15.755599999999999</v>
      </c>
      <c r="B219">
        <v>51.438000000000002</v>
      </c>
      <c r="C219">
        <v>9.9420000000000002</v>
      </c>
    </row>
    <row r="220" spans="1:3">
      <c r="A220">
        <v>15.805099999999999</v>
      </c>
      <c r="B220">
        <v>51.973999999999997</v>
      </c>
      <c r="C220">
        <v>10.141999999999999</v>
      </c>
    </row>
    <row r="221" spans="1:3">
      <c r="A221">
        <v>15.854699999999999</v>
      </c>
      <c r="B221">
        <v>53.640999999999998</v>
      </c>
      <c r="C221">
        <v>10.348000000000001</v>
      </c>
    </row>
    <row r="222" spans="1:3">
      <c r="A222">
        <v>15.904299999999999</v>
      </c>
      <c r="B222">
        <v>53.796999999999997</v>
      </c>
      <c r="C222">
        <v>10.478</v>
      </c>
    </row>
    <row r="223" spans="1:3">
      <c r="A223">
        <v>15.953799999999999</v>
      </c>
      <c r="B223">
        <v>55.484000000000002</v>
      </c>
      <c r="C223">
        <v>10.496</v>
      </c>
    </row>
    <row r="224" spans="1:3">
      <c r="A224">
        <v>16.003399999999999</v>
      </c>
      <c r="B224">
        <v>55.38</v>
      </c>
      <c r="C224">
        <v>10.718999999999999</v>
      </c>
    </row>
    <row r="225" spans="1:3">
      <c r="A225">
        <v>16.053000000000001</v>
      </c>
      <c r="B225">
        <v>55.036000000000001</v>
      </c>
      <c r="C225">
        <v>10.670999999999999</v>
      </c>
    </row>
    <row r="226" spans="1:3">
      <c r="A226">
        <v>16.102499999999999</v>
      </c>
      <c r="B226">
        <v>55.573</v>
      </c>
      <c r="C226">
        <v>11.179</v>
      </c>
    </row>
    <row r="227" spans="1:3">
      <c r="A227">
        <v>16.152100000000001</v>
      </c>
      <c r="B227">
        <v>55.307000000000002</v>
      </c>
      <c r="C227">
        <v>10.882999999999999</v>
      </c>
    </row>
    <row r="228" spans="1:3">
      <c r="A228">
        <v>16.201599999999999</v>
      </c>
      <c r="B228">
        <v>54.921999999999997</v>
      </c>
      <c r="C228">
        <v>11.16</v>
      </c>
    </row>
    <row r="229" spans="1:3">
      <c r="A229">
        <v>16.251200000000001</v>
      </c>
      <c r="B229">
        <v>54.457999999999998</v>
      </c>
      <c r="C229">
        <v>11.224</v>
      </c>
    </row>
    <row r="230" spans="1:3">
      <c r="A230">
        <v>16.300799999999999</v>
      </c>
      <c r="B230">
        <v>52.859000000000002</v>
      </c>
      <c r="C230">
        <v>11.068</v>
      </c>
    </row>
    <row r="231" spans="1:3">
      <c r="A231">
        <v>16.350300000000001</v>
      </c>
      <c r="B231">
        <v>52.115000000000002</v>
      </c>
      <c r="C231">
        <v>11.115</v>
      </c>
    </row>
    <row r="232" spans="1:3">
      <c r="A232">
        <v>16.399899999999999</v>
      </c>
      <c r="B232">
        <v>51.838999999999999</v>
      </c>
      <c r="C232">
        <v>11.064</v>
      </c>
    </row>
    <row r="233" spans="1:3">
      <c r="A233">
        <v>16.4495</v>
      </c>
      <c r="B233">
        <v>51.411000000000001</v>
      </c>
      <c r="C233">
        <v>11.07</v>
      </c>
    </row>
    <row r="234" spans="1:3">
      <c r="A234">
        <v>16.498999999999999</v>
      </c>
      <c r="B234">
        <v>52.432000000000002</v>
      </c>
      <c r="C234">
        <v>11.105</v>
      </c>
    </row>
    <row r="235" spans="1:3">
      <c r="A235">
        <v>16.5486</v>
      </c>
      <c r="B235">
        <v>51.603999999999999</v>
      </c>
      <c r="C235">
        <v>11.227</v>
      </c>
    </row>
    <row r="236" spans="1:3">
      <c r="A236">
        <v>16.598199999999999</v>
      </c>
      <c r="B236">
        <v>51.932000000000002</v>
      </c>
      <c r="C236">
        <v>11.183999999999999</v>
      </c>
    </row>
    <row r="237" spans="1:3">
      <c r="A237">
        <v>16.6477</v>
      </c>
      <c r="B237">
        <v>52.634999999999998</v>
      </c>
      <c r="C237">
        <v>11.345000000000001</v>
      </c>
    </row>
    <row r="238" spans="1:3">
      <c r="A238">
        <v>16.697299999999998</v>
      </c>
      <c r="B238">
        <v>54.244999999999997</v>
      </c>
      <c r="C238">
        <v>11.116</v>
      </c>
    </row>
    <row r="239" spans="1:3">
      <c r="A239">
        <v>16.7469</v>
      </c>
      <c r="B239">
        <v>54.859000000000002</v>
      </c>
      <c r="C239">
        <v>11.074999999999999</v>
      </c>
    </row>
    <row r="240" spans="1:3">
      <c r="A240">
        <v>16.796399999999998</v>
      </c>
      <c r="B240">
        <v>57.688000000000002</v>
      </c>
      <c r="C240">
        <v>11.103</v>
      </c>
    </row>
    <row r="241" spans="1:3">
      <c r="A241">
        <v>16.846</v>
      </c>
      <c r="B241">
        <v>63.24</v>
      </c>
      <c r="C241">
        <v>11.202999999999999</v>
      </c>
    </row>
    <row r="242" spans="1:3">
      <c r="A242">
        <v>16.895499999999998</v>
      </c>
      <c r="B242">
        <v>65.328000000000003</v>
      </c>
      <c r="C242">
        <v>11.295</v>
      </c>
    </row>
    <row r="243" spans="1:3">
      <c r="A243">
        <v>16.9451</v>
      </c>
      <c r="B243">
        <v>70.625</v>
      </c>
      <c r="C243">
        <v>11.606</v>
      </c>
    </row>
    <row r="244" spans="1:3">
      <c r="A244">
        <v>16.994700000000002</v>
      </c>
      <c r="B244">
        <v>75.911000000000001</v>
      </c>
      <c r="C244">
        <v>11.584</v>
      </c>
    </row>
    <row r="245" spans="1:3">
      <c r="A245">
        <v>17.0442</v>
      </c>
      <c r="B245">
        <v>80.063000000000002</v>
      </c>
      <c r="C245">
        <v>11.95</v>
      </c>
    </row>
    <row r="246" spans="1:3">
      <c r="A246">
        <v>17.093800000000002</v>
      </c>
      <c r="B246">
        <v>86.26</v>
      </c>
      <c r="C246">
        <v>12.355</v>
      </c>
    </row>
    <row r="247" spans="1:3">
      <c r="A247">
        <v>17.1434</v>
      </c>
      <c r="B247">
        <v>91.588999999999999</v>
      </c>
      <c r="C247">
        <v>12.544</v>
      </c>
    </row>
    <row r="248" spans="1:3">
      <c r="A248">
        <v>17.192900000000002</v>
      </c>
      <c r="B248">
        <v>94.103999999999999</v>
      </c>
      <c r="C248">
        <v>13.082000000000001</v>
      </c>
    </row>
    <row r="249" spans="1:3">
      <c r="A249">
        <v>17.2425</v>
      </c>
      <c r="B249">
        <v>96.396000000000001</v>
      </c>
      <c r="C249">
        <v>13.760999999999999</v>
      </c>
    </row>
    <row r="250" spans="1:3">
      <c r="A250">
        <v>17.292100000000001</v>
      </c>
      <c r="B250">
        <v>96.792000000000002</v>
      </c>
      <c r="C250">
        <v>14.239000000000001</v>
      </c>
    </row>
    <row r="251" spans="1:3">
      <c r="A251">
        <v>17.3416</v>
      </c>
      <c r="B251">
        <v>94.531000000000006</v>
      </c>
      <c r="C251">
        <v>14.553000000000001</v>
      </c>
    </row>
    <row r="252" spans="1:3">
      <c r="A252">
        <v>17.391200000000001</v>
      </c>
      <c r="B252">
        <v>91.718999999999994</v>
      </c>
      <c r="C252">
        <v>14.964</v>
      </c>
    </row>
    <row r="253" spans="1:3">
      <c r="A253">
        <v>17.440799999999999</v>
      </c>
      <c r="B253">
        <v>86.546999999999997</v>
      </c>
      <c r="C253">
        <v>15.381</v>
      </c>
    </row>
    <row r="254" spans="1:3">
      <c r="A254">
        <v>17.490300000000001</v>
      </c>
      <c r="B254">
        <v>79.338999999999999</v>
      </c>
      <c r="C254">
        <v>15.602</v>
      </c>
    </row>
    <row r="255" spans="1:3">
      <c r="A255">
        <v>17.539899999999999</v>
      </c>
      <c r="B255">
        <v>76.328000000000003</v>
      </c>
      <c r="C255">
        <v>15.468999999999999</v>
      </c>
    </row>
    <row r="256" spans="1:3">
      <c r="A256">
        <v>17.589400000000001</v>
      </c>
      <c r="B256">
        <v>71.353999999999999</v>
      </c>
      <c r="C256">
        <v>15.756</v>
      </c>
    </row>
    <row r="257" spans="1:3">
      <c r="A257">
        <v>17.638999999999999</v>
      </c>
      <c r="B257">
        <v>66.641000000000005</v>
      </c>
      <c r="C257">
        <v>15.568</v>
      </c>
    </row>
    <row r="258" spans="1:3">
      <c r="A258">
        <v>17.688600000000001</v>
      </c>
      <c r="B258">
        <v>63.776000000000003</v>
      </c>
      <c r="C258">
        <v>15.085000000000001</v>
      </c>
    </row>
    <row r="259" spans="1:3">
      <c r="A259">
        <v>17.738099999999999</v>
      </c>
      <c r="B259">
        <v>62.713999999999999</v>
      </c>
      <c r="C259">
        <v>14.895</v>
      </c>
    </row>
    <row r="260" spans="1:3">
      <c r="A260">
        <v>17.787700000000001</v>
      </c>
      <c r="B260">
        <v>60.005000000000003</v>
      </c>
      <c r="C260">
        <v>14.47</v>
      </c>
    </row>
    <row r="261" spans="1:3">
      <c r="A261">
        <v>17.837299999999999</v>
      </c>
      <c r="B261">
        <v>57.859000000000002</v>
      </c>
      <c r="C261">
        <v>14.212999999999999</v>
      </c>
    </row>
    <row r="262" spans="1:3">
      <c r="A262">
        <v>17.886800000000001</v>
      </c>
      <c r="B262">
        <v>58.088999999999999</v>
      </c>
      <c r="C262">
        <v>14.052</v>
      </c>
    </row>
    <row r="263" spans="1:3">
      <c r="A263">
        <v>17.936399999999999</v>
      </c>
      <c r="B263">
        <v>58.057000000000002</v>
      </c>
      <c r="C263">
        <v>13.930999999999999</v>
      </c>
    </row>
    <row r="264" spans="1:3">
      <c r="A264">
        <v>17.986000000000001</v>
      </c>
      <c r="B264">
        <v>56.76</v>
      </c>
      <c r="C264">
        <v>14.124000000000001</v>
      </c>
    </row>
    <row r="265" spans="1:3">
      <c r="A265">
        <v>18.035499999999999</v>
      </c>
      <c r="B265">
        <v>56.442999999999998</v>
      </c>
      <c r="C265">
        <v>14.211</v>
      </c>
    </row>
    <row r="266" spans="1:3">
      <c r="A266">
        <v>18.085100000000001</v>
      </c>
      <c r="B266">
        <v>56.005000000000003</v>
      </c>
      <c r="C266">
        <v>14.712999999999999</v>
      </c>
    </row>
    <row r="267" spans="1:3">
      <c r="A267">
        <v>18.134699999999999</v>
      </c>
      <c r="B267">
        <v>56.744999999999997</v>
      </c>
      <c r="C267">
        <v>14.654999999999999</v>
      </c>
    </row>
    <row r="268" spans="1:3">
      <c r="A268">
        <v>18.184200000000001</v>
      </c>
      <c r="B268">
        <v>56.171999999999997</v>
      </c>
      <c r="C268">
        <v>14.811</v>
      </c>
    </row>
    <row r="269" spans="1:3">
      <c r="A269">
        <v>18.233799999999999</v>
      </c>
      <c r="B269">
        <v>56.271000000000001</v>
      </c>
      <c r="C269">
        <v>15.04</v>
      </c>
    </row>
    <row r="270" spans="1:3">
      <c r="A270">
        <v>18.283300000000001</v>
      </c>
      <c r="B270">
        <v>55.651000000000003</v>
      </c>
      <c r="C270">
        <v>15.144</v>
      </c>
    </row>
    <row r="271" spans="1:3">
      <c r="A271">
        <v>18.332899999999999</v>
      </c>
      <c r="B271">
        <v>56.317999999999998</v>
      </c>
      <c r="C271">
        <v>14.909000000000001</v>
      </c>
    </row>
    <row r="272" spans="1:3">
      <c r="A272">
        <v>18.3825</v>
      </c>
      <c r="B272">
        <v>56.832999999999998</v>
      </c>
      <c r="C272">
        <v>14.629</v>
      </c>
    </row>
    <row r="273" spans="1:3">
      <c r="A273">
        <v>18.431999999999999</v>
      </c>
      <c r="B273">
        <v>55.780999999999999</v>
      </c>
      <c r="C273">
        <v>14.170999999999999</v>
      </c>
    </row>
    <row r="274" spans="1:3">
      <c r="A274">
        <v>18.4816</v>
      </c>
      <c r="B274">
        <v>57.171999999999997</v>
      </c>
      <c r="C274">
        <v>13.733000000000001</v>
      </c>
    </row>
    <row r="275" spans="1:3">
      <c r="A275">
        <v>18.531199999999998</v>
      </c>
      <c r="B275">
        <v>56.015999999999998</v>
      </c>
      <c r="C275">
        <v>13.417999999999999</v>
      </c>
    </row>
    <row r="276" spans="1:3">
      <c r="A276">
        <v>18.5807</v>
      </c>
      <c r="B276">
        <v>57.198</v>
      </c>
      <c r="C276">
        <v>13.065</v>
      </c>
    </row>
    <row r="277" spans="1:3">
      <c r="A277">
        <v>18.630299999999998</v>
      </c>
      <c r="B277">
        <v>56.49</v>
      </c>
      <c r="C277">
        <v>13.516</v>
      </c>
    </row>
    <row r="278" spans="1:3">
      <c r="A278">
        <v>18.6799</v>
      </c>
      <c r="B278">
        <v>57.37</v>
      </c>
      <c r="C278">
        <v>13.278</v>
      </c>
    </row>
    <row r="279" spans="1:3">
      <c r="A279">
        <v>18.729399999999998</v>
      </c>
      <c r="B279">
        <v>56.938000000000002</v>
      </c>
      <c r="C279">
        <v>13.459</v>
      </c>
    </row>
    <row r="280" spans="1:3">
      <c r="A280">
        <v>18.779</v>
      </c>
      <c r="B280">
        <v>57.546999999999997</v>
      </c>
      <c r="C280">
        <v>13.234999999999999</v>
      </c>
    </row>
    <row r="281" spans="1:3">
      <c r="A281">
        <v>18.828600000000002</v>
      </c>
      <c r="B281">
        <v>57.901000000000003</v>
      </c>
      <c r="C281">
        <v>13.48</v>
      </c>
    </row>
    <row r="282" spans="1:3">
      <c r="A282">
        <v>18.8781</v>
      </c>
      <c r="B282">
        <v>58.994999999999997</v>
      </c>
      <c r="C282">
        <v>13.269</v>
      </c>
    </row>
    <row r="283" spans="1:3">
      <c r="A283">
        <v>18.927700000000002</v>
      </c>
      <c r="B283">
        <v>58.734000000000002</v>
      </c>
      <c r="C283">
        <v>13.778</v>
      </c>
    </row>
    <row r="284" spans="1:3">
      <c r="A284">
        <v>18.9772</v>
      </c>
      <c r="B284">
        <v>60.421999999999997</v>
      </c>
      <c r="C284">
        <v>13.488</v>
      </c>
    </row>
    <row r="285" spans="1:3">
      <c r="A285">
        <v>19.026800000000001</v>
      </c>
      <c r="B285">
        <v>61.12</v>
      </c>
      <c r="C285">
        <v>13.672000000000001</v>
      </c>
    </row>
    <row r="286" spans="1:3">
      <c r="A286">
        <v>19.0764</v>
      </c>
      <c r="B286">
        <v>62</v>
      </c>
      <c r="C286">
        <v>13.698</v>
      </c>
    </row>
    <row r="287" spans="1:3">
      <c r="A287">
        <v>19.125900000000001</v>
      </c>
      <c r="B287">
        <v>62.957999999999998</v>
      </c>
      <c r="C287">
        <v>13.798</v>
      </c>
    </row>
    <row r="288" spans="1:3">
      <c r="A288">
        <v>19.1755</v>
      </c>
      <c r="B288">
        <v>64.858999999999995</v>
      </c>
      <c r="C288">
        <v>14.004</v>
      </c>
    </row>
    <row r="289" spans="1:3">
      <c r="A289">
        <v>19.225100000000001</v>
      </c>
      <c r="B289">
        <v>66.031000000000006</v>
      </c>
      <c r="C289">
        <v>14.055</v>
      </c>
    </row>
    <row r="290" spans="1:3">
      <c r="A290">
        <v>19.2746</v>
      </c>
      <c r="B290">
        <v>67.911000000000001</v>
      </c>
      <c r="C290">
        <v>14.279</v>
      </c>
    </row>
    <row r="291" spans="1:3">
      <c r="A291">
        <v>19.324200000000001</v>
      </c>
      <c r="B291">
        <v>70.483999999999995</v>
      </c>
      <c r="C291">
        <v>14.211</v>
      </c>
    </row>
    <row r="292" spans="1:3">
      <c r="A292">
        <v>19.373799999999999</v>
      </c>
      <c r="B292">
        <v>71.921999999999997</v>
      </c>
      <c r="C292">
        <v>14.302</v>
      </c>
    </row>
    <row r="293" spans="1:3">
      <c r="A293">
        <v>19.423300000000001</v>
      </c>
      <c r="B293">
        <v>74.692999999999998</v>
      </c>
      <c r="C293">
        <v>14.144</v>
      </c>
    </row>
    <row r="294" spans="1:3">
      <c r="A294">
        <v>19.472899999999999</v>
      </c>
      <c r="B294">
        <v>76.088999999999999</v>
      </c>
      <c r="C294">
        <v>14.510999999999999</v>
      </c>
    </row>
    <row r="295" spans="1:3">
      <c r="A295">
        <v>19.522500000000001</v>
      </c>
      <c r="B295">
        <v>77.224000000000004</v>
      </c>
      <c r="C295">
        <v>14.420999999999999</v>
      </c>
    </row>
    <row r="296" spans="1:3">
      <c r="A296">
        <v>19.571999999999999</v>
      </c>
      <c r="B296">
        <v>79.677000000000007</v>
      </c>
      <c r="C296">
        <v>14.632999999999999</v>
      </c>
    </row>
    <row r="297" spans="1:3">
      <c r="A297">
        <v>19.621600000000001</v>
      </c>
      <c r="B297">
        <v>79.953000000000003</v>
      </c>
      <c r="C297">
        <v>14.558</v>
      </c>
    </row>
    <row r="298" spans="1:3">
      <c r="A298">
        <v>19.671199999999999</v>
      </c>
      <c r="B298">
        <v>79.697999999999993</v>
      </c>
      <c r="C298">
        <v>14.81</v>
      </c>
    </row>
    <row r="299" spans="1:3">
      <c r="A299">
        <v>19.720700000000001</v>
      </c>
      <c r="B299">
        <v>78.891000000000005</v>
      </c>
      <c r="C299">
        <v>15.183999999999999</v>
      </c>
    </row>
    <row r="300" spans="1:3">
      <c r="A300">
        <v>19.770299999999999</v>
      </c>
      <c r="B300">
        <v>79.021000000000001</v>
      </c>
      <c r="C300">
        <v>15.000999999999999</v>
      </c>
    </row>
    <row r="301" spans="1:3">
      <c r="A301">
        <v>19.819800000000001</v>
      </c>
      <c r="B301">
        <v>77.885000000000005</v>
      </c>
      <c r="C301">
        <v>14.930999999999999</v>
      </c>
    </row>
    <row r="302" spans="1:3">
      <c r="A302">
        <v>19.869399999999999</v>
      </c>
      <c r="B302">
        <v>76.713999999999999</v>
      </c>
      <c r="C302">
        <v>15.231</v>
      </c>
    </row>
    <row r="303" spans="1:3">
      <c r="A303">
        <v>19.919</v>
      </c>
      <c r="B303">
        <v>79.239999999999995</v>
      </c>
      <c r="C303">
        <v>15.215999999999999</v>
      </c>
    </row>
    <row r="304" spans="1:3">
      <c r="A304">
        <v>19.968499999999999</v>
      </c>
      <c r="B304">
        <v>79.453000000000003</v>
      </c>
      <c r="C304">
        <v>15.778</v>
      </c>
    </row>
    <row r="305" spans="1:3">
      <c r="A305">
        <v>20.0181</v>
      </c>
      <c r="B305">
        <v>80.233999999999995</v>
      </c>
      <c r="C305">
        <v>15.78</v>
      </c>
    </row>
    <row r="306" spans="1:3">
      <c r="A306">
        <v>20.067699999999999</v>
      </c>
      <c r="B306">
        <v>81.953000000000003</v>
      </c>
      <c r="C306">
        <v>15.943</v>
      </c>
    </row>
    <row r="307" spans="1:3">
      <c r="A307">
        <v>20.1172</v>
      </c>
      <c r="B307">
        <v>82.26</v>
      </c>
      <c r="C307">
        <v>16.088000000000001</v>
      </c>
    </row>
    <row r="308" spans="1:3">
      <c r="A308">
        <v>20.166799999999999</v>
      </c>
      <c r="B308">
        <v>84.38</v>
      </c>
      <c r="C308">
        <v>15.989000000000001</v>
      </c>
    </row>
    <row r="309" spans="1:3">
      <c r="A309">
        <v>20.2164</v>
      </c>
      <c r="B309">
        <v>85.364999999999995</v>
      </c>
      <c r="C309">
        <v>16.436</v>
      </c>
    </row>
    <row r="310" spans="1:3">
      <c r="A310">
        <v>20.265899999999998</v>
      </c>
      <c r="B310">
        <v>86.75</v>
      </c>
      <c r="C310">
        <v>16.349</v>
      </c>
    </row>
    <row r="311" spans="1:3">
      <c r="A311">
        <v>20.3155</v>
      </c>
      <c r="B311">
        <v>87.313000000000002</v>
      </c>
      <c r="C311">
        <v>16.385000000000002</v>
      </c>
    </row>
    <row r="312" spans="1:3">
      <c r="A312">
        <v>20.365100000000002</v>
      </c>
      <c r="B312">
        <v>87.688000000000002</v>
      </c>
      <c r="C312">
        <v>16.207000000000001</v>
      </c>
    </row>
    <row r="313" spans="1:3">
      <c r="A313">
        <v>20.4146</v>
      </c>
      <c r="B313">
        <v>86.396000000000001</v>
      </c>
      <c r="C313">
        <v>16.43</v>
      </c>
    </row>
    <row r="314" spans="1:3">
      <c r="A314">
        <v>20.464200000000002</v>
      </c>
      <c r="B314">
        <v>85.146000000000001</v>
      </c>
      <c r="C314">
        <v>16.396000000000001</v>
      </c>
    </row>
    <row r="315" spans="1:3">
      <c r="A315">
        <v>20.5137</v>
      </c>
      <c r="B315">
        <v>85.108999999999995</v>
      </c>
      <c r="C315">
        <v>16.196999999999999</v>
      </c>
    </row>
    <row r="316" spans="1:3">
      <c r="A316">
        <v>20.563300000000002</v>
      </c>
      <c r="B316">
        <v>84.438000000000002</v>
      </c>
      <c r="C316">
        <v>16.350000000000001</v>
      </c>
    </row>
    <row r="317" spans="1:3">
      <c r="A317">
        <v>20.6129</v>
      </c>
      <c r="B317">
        <v>82.953000000000003</v>
      </c>
      <c r="C317">
        <v>16.148</v>
      </c>
    </row>
    <row r="318" spans="1:3">
      <c r="A318">
        <v>20.662400000000002</v>
      </c>
      <c r="B318">
        <v>80.775999999999996</v>
      </c>
      <c r="C318">
        <v>16.013999999999999</v>
      </c>
    </row>
    <row r="319" spans="1:3">
      <c r="A319">
        <v>20.712</v>
      </c>
      <c r="B319">
        <v>79.728999999999999</v>
      </c>
      <c r="C319">
        <v>15.957000000000001</v>
      </c>
    </row>
    <row r="320" spans="1:3">
      <c r="A320">
        <v>20.761600000000001</v>
      </c>
      <c r="B320">
        <v>77.239999999999995</v>
      </c>
      <c r="C320">
        <v>15.675000000000001</v>
      </c>
    </row>
    <row r="321" spans="1:3">
      <c r="A321">
        <v>20.8111</v>
      </c>
      <c r="B321">
        <v>78.457999999999998</v>
      </c>
      <c r="C321">
        <v>15.689</v>
      </c>
    </row>
    <row r="322" spans="1:3">
      <c r="A322">
        <v>20.860700000000001</v>
      </c>
      <c r="B322">
        <v>76.271000000000001</v>
      </c>
      <c r="C322">
        <v>15.121</v>
      </c>
    </row>
    <row r="323" spans="1:3">
      <c r="A323">
        <v>20.910299999999999</v>
      </c>
      <c r="B323">
        <v>75.578000000000003</v>
      </c>
      <c r="C323">
        <v>15.083</v>
      </c>
    </row>
    <row r="324" spans="1:3">
      <c r="A324">
        <v>20.959800000000001</v>
      </c>
      <c r="B324">
        <v>73.832999999999998</v>
      </c>
      <c r="C324">
        <v>14.851000000000001</v>
      </c>
    </row>
    <row r="325" spans="1:3">
      <c r="A325">
        <v>21.009399999999999</v>
      </c>
      <c r="B325">
        <v>73.358999999999995</v>
      </c>
      <c r="C325">
        <v>14.803000000000001</v>
      </c>
    </row>
    <row r="326" spans="1:3">
      <c r="A326">
        <v>21.059000000000001</v>
      </c>
      <c r="B326">
        <v>72.745000000000005</v>
      </c>
      <c r="C326">
        <v>14.510999999999999</v>
      </c>
    </row>
    <row r="327" spans="1:3">
      <c r="A327">
        <v>21.108499999999999</v>
      </c>
      <c r="B327">
        <v>70.682000000000002</v>
      </c>
      <c r="C327">
        <v>14.359</v>
      </c>
    </row>
    <row r="328" spans="1:3">
      <c r="A328">
        <v>21.158100000000001</v>
      </c>
      <c r="B328">
        <v>69.62</v>
      </c>
      <c r="C328">
        <v>14.157</v>
      </c>
    </row>
    <row r="329" spans="1:3">
      <c r="A329">
        <v>21.207599999999999</v>
      </c>
      <c r="B329">
        <v>69.417000000000002</v>
      </c>
      <c r="C329">
        <v>13.832000000000001</v>
      </c>
    </row>
    <row r="330" spans="1:3">
      <c r="A330">
        <v>21.257200000000001</v>
      </c>
      <c r="B330">
        <v>69.453000000000003</v>
      </c>
      <c r="C330">
        <v>13.837999999999999</v>
      </c>
    </row>
    <row r="331" spans="1:3">
      <c r="A331">
        <v>21.306799999999999</v>
      </c>
      <c r="B331">
        <v>68.036000000000001</v>
      </c>
      <c r="C331">
        <v>13.497999999999999</v>
      </c>
    </row>
    <row r="332" spans="1:3">
      <c r="A332">
        <v>21.356300000000001</v>
      </c>
      <c r="B332">
        <v>69.328000000000003</v>
      </c>
      <c r="C332">
        <v>13.363</v>
      </c>
    </row>
    <row r="333" spans="1:3">
      <c r="A333">
        <v>21.405899999999999</v>
      </c>
      <c r="B333">
        <v>67.385000000000005</v>
      </c>
      <c r="C333">
        <v>13.18</v>
      </c>
    </row>
    <row r="334" spans="1:3">
      <c r="A334">
        <v>21.455500000000001</v>
      </c>
      <c r="B334">
        <v>67.572999999999993</v>
      </c>
      <c r="C334">
        <v>13.148999999999999</v>
      </c>
    </row>
    <row r="335" spans="1:3">
      <c r="A335">
        <v>21.504999999999999</v>
      </c>
      <c r="B335">
        <v>66.593999999999994</v>
      </c>
      <c r="C335">
        <v>13.266999999999999</v>
      </c>
    </row>
    <row r="336" spans="1:3">
      <c r="A336">
        <v>21.554600000000001</v>
      </c>
      <c r="B336">
        <v>65.838999999999999</v>
      </c>
      <c r="C336">
        <v>12.901</v>
      </c>
    </row>
    <row r="337" spans="1:3">
      <c r="A337">
        <v>21.604199999999999</v>
      </c>
      <c r="B337">
        <v>66.906000000000006</v>
      </c>
      <c r="C337">
        <v>12.864000000000001</v>
      </c>
    </row>
    <row r="338" spans="1:3">
      <c r="A338">
        <v>21.653700000000001</v>
      </c>
      <c r="B338">
        <v>66.296999999999997</v>
      </c>
      <c r="C338">
        <v>12.894</v>
      </c>
    </row>
    <row r="339" spans="1:3">
      <c r="A339">
        <v>21.703299999999999</v>
      </c>
      <c r="B339">
        <v>66.588999999999999</v>
      </c>
      <c r="C339">
        <v>12.773</v>
      </c>
    </row>
    <row r="340" spans="1:3">
      <c r="A340">
        <v>21.7529</v>
      </c>
      <c r="B340">
        <v>65.766000000000005</v>
      </c>
      <c r="C340">
        <v>12.776</v>
      </c>
    </row>
    <row r="341" spans="1:3">
      <c r="A341">
        <v>21.802399999999999</v>
      </c>
      <c r="B341">
        <v>66.625</v>
      </c>
      <c r="C341">
        <v>12.542999999999999</v>
      </c>
    </row>
    <row r="342" spans="1:3">
      <c r="A342">
        <v>21.852</v>
      </c>
      <c r="B342">
        <v>68.004999999999995</v>
      </c>
      <c r="C342">
        <v>12.693</v>
      </c>
    </row>
    <row r="343" spans="1:3">
      <c r="A343">
        <v>21.901499999999999</v>
      </c>
      <c r="B343">
        <v>69.608999999999995</v>
      </c>
      <c r="C343">
        <v>12.4</v>
      </c>
    </row>
    <row r="344" spans="1:3">
      <c r="A344">
        <v>21.9511</v>
      </c>
      <c r="B344">
        <v>70.625</v>
      </c>
      <c r="C344">
        <v>12.244</v>
      </c>
    </row>
    <row r="345" spans="1:3">
      <c r="A345">
        <v>22.000699999999998</v>
      </c>
      <c r="B345">
        <v>71.832999999999998</v>
      </c>
      <c r="C345">
        <v>12.356999999999999</v>
      </c>
    </row>
    <row r="346" spans="1:3">
      <c r="A346">
        <v>22.0502</v>
      </c>
      <c r="B346">
        <v>72.447999999999993</v>
      </c>
      <c r="C346">
        <v>12.18</v>
      </c>
    </row>
    <row r="347" spans="1:3">
      <c r="A347">
        <v>22.099799999999998</v>
      </c>
      <c r="B347">
        <v>73.463999999999999</v>
      </c>
      <c r="C347">
        <v>12.318</v>
      </c>
    </row>
    <row r="348" spans="1:3">
      <c r="A348">
        <v>22.1494</v>
      </c>
      <c r="B348">
        <v>75.343999999999994</v>
      </c>
      <c r="C348">
        <v>12.119</v>
      </c>
    </row>
    <row r="349" spans="1:3">
      <c r="A349">
        <v>22.198899999999998</v>
      </c>
      <c r="B349">
        <v>77.052000000000007</v>
      </c>
      <c r="C349">
        <v>12.366</v>
      </c>
    </row>
    <row r="350" spans="1:3">
      <c r="A350">
        <v>22.2485</v>
      </c>
      <c r="B350">
        <v>79.072999999999993</v>
      </c>
      <c r="C350">
        <v>12.464</v>
      </c>
    </row>
    <row r="351" spans="1:3">
      <c r="A351">
        <v>22.298100000000002</v>
      </c>
      <c r="B351">
        <v>80.849000000000004</v>
      </c>
      <c r="C351">
        <v>12.391</v>
      </c>
    </row>
    <row r="352" spans="1:3">
      <c r="A352">
        <v>22.3476</v>
      </c>
      <c r="B352">
        <v>81.213999999999999</v>
      </c>
      <c r="C352">
        <v>12.242000000000001</v>
      </c>
    </row>
    <row r="353" spans="1:3">
      <c r="A353">
        <v>22.397200000000002</v>
      </c>
      <c r="B353">
        <v>83.343999999999994</v>
      </c>
      <c r="C353">
        <v>12.5</v>
      </c>
    </row>
    <row r="354" spans="1:3">
      <c r="A354">
        <v>22.4468</v>
      </c>
      <c r="B354">
        <v>85.442999999999998</v>
      </c>
      <c r="C354">
        <v>12.406000000000001</v>
      </c>
    </row>
    <row r="355" spans="1:3">
      <c r="A355">
        <v>22.496300000000002</v>
      </c>
      <c r="B355">
        <v>86.947999999999993</v>
      </c>
      <c r="C355">
        <v>12.521000000000001</v>
      </c>
    </row>
    <row r="356" spans="1:3">
      <c r="A356">
        <v>22.5459</v>
      </c>
      <c r="B356">
        <v>91.103999999999999</v>
      </c>
      <c r="C356">
        <v>12.930999999999999</v>
      </c>
    </row>
    <row r="357" spans="1:3">
      <c r="A357">
        <v>22.595400000000001</v>
      </c>
      <c r="B357">
        <v>94.51</v>
      </c>
      <c r="C357">
        <v>13.044</v>
      </c>
    </row>
    <row r="358" spans="1:3">
      <c r="A358">
        <v>22.645</v>
      </c>
      <c r="B358">
        <v>97.677000000000007</v>
      </c>
      <c r="C358">
        <v>13.381</v>
      </c>
    </row>
    <row r="359" spans="1:3">
      <c r="A359">
        <v>22.694600000000001</v>
      </c>
      <c r="B359">
        <v>104.568</v>
      </c>
      <c r="C359">
        <v>13.699</v>
      </c>
    </row>
    <row r="360" spans="1:3">
      <c r="A360">
        <v>22.7441</v>
      </c>
      <c r="B360">
        <v>107.98399999999999</v>
      </c>
      <c r="C360">
        <v>14.134</v>
      </c>
    </row>
    <row r="361" spans="1:3">
      <c r="A361">
        <v>22.793700000000001</v>
      </c>
      <c r="B361">
        <v>113.047</v>
      </c>
      <c r="C361">
        <v>14.41</v>
      </c>
    </row>
    <row r="362" spans="1:3">
      <c r="A362">
        <v>22.843299999999999</v>
      </c>
      <c r="B362">
        <v>116.38</v>
      </c>
      <c r="C362">
        <v>14.898999999999999</v>
      </c>
    </row>
    <row r="363" spans="1:3">
      <c r="A363">
        <v>22.892800000000001</v>
      </c>
      <c r="B363">
        <v>120.089</v>
      </c>
      <c r="C363">
        <v>15.177</v>
      </c>
    </row>
    <row r="364" spans="1:3">
      <c r="A364">
        <v>22.942399999999999</v>
      </c>
      <c r="B364">
        <v>123.86499999999999</v>
      </c>
      <c r="C364">
        <v>15.711</v>
      </c>
    </row>
    <row r="365" spans="1:3">
      <c r="A365">
        <v>22.992000000000001</v>
      </c>
      <c r="B365">
        <v>123.557</v>
      </c>
      <c r="C365">
        <v>15.845000000000001</v>
      </c>
    </row>
    <row r="366" spans="1:3">
      <c r="A366">
        <v>23.041499999999999</v>
      </c>
      <c r="B366">
        <v>122.167</v>
      </c>
      <c r="C366">
        <v>15.997999999999999</v>
      </c>
    </row>
    <row r="367" spans="1:3">
      <c r="A367">
        <v>23.091100000000001</v>
      </c>
      <c r="B367">
        <v>121.333</v>
      </c>
      <c r="C367">
        <v>16.065000000000001</v>
      </c>
    </row>
    <row r="368" spans="1:3">
      <c r="A368">
        <v>23.140699999999999</v>
      </c>
      <c r="B368">
        <v>117.86499999999999</v>
      </c>
      <c r="C368">
        <v>15.933</v>
      </c>
    </row>
    <row r="369" spans="1:3">
      <c r="A369">
        <v>23.190200000000001</v>
      </c>
      <c r="B369">
        <v>112.464</v>
      </c>
      <c r="C369">
        <v>16.024000000000001</v>
      </c>
    </row>
    <row r="370" spans="1:3">
      <c r="A370">
        <v>23.239799999999999</v>
      </c>
      <c r="B370">
        <v>106.917</v>
      </c>
      <c r="C370">
        <v>15.471</v>
      </c>
    </row>
    <row r="371" spans="1:3">
      <c r="A371">
        <v>23.289300000000001</v>
      </c>
      <c r="B371">
        <v>100.901</v>
      </c>
      <c r="C371">
        <v>15.063000000000001</v>
      </c>
    </row>
    <row r="372" spans="1:3">
      <c r="A372">
        <v>23.338899999999999</v>
      </c>
      <c r="B372">
        <v>95.838999999999999</v>
      </c>
      <c r="C372">
        <v>14.39</v>
      </c>
    </row>
    <row r="373" spans="1:3">
      <c r="A373">
        <v>23.388500000000001</v>
      </c>
      <c r="B373">
        <v>89.974000000000004</v>
      </c>
      <c r="C373">
        <v>14.208</v>
      </c>
    </row>
    <row r="374" spans="1:3">
      <c r="A374">
        <v>23.437999999999999</v>
      </c>
      <c r="B374">
        <v>86.468999999999994</v>
      </c>
      <c r="C374">
        <v>13.489000000000001</v>
      </c>
    </row>
    <row r="375" spans="1:3">
      <c r="A375">
        <v>23.4876</v>
      </c>
      <c r="B375">
        <v>83.052000000000007</v>
      </c>
      <c r="C375">
        <v>13.180999999999999</v>
      </c>
    </row>
    <row r="376" spans="1:3">
      <c r="A376">
        <v>23.537199999999999</v>
      </c>
      <c r="B376">
        <v>80.021000000000001</v>
      </c>
      <c r="C376">
        <v>12.659000000000001</v>
      </c>
    </row>
    <row r="377" spans="1:3">
      <c r="A377">
        <v>23.5867</v>
      </c>
      <c r="B377">
        <v>78.141000000000005</v>
      </c>
      <c r="C377">
        <v>12.476000000000001</v>
      </c>
    </row>
    <row r="378" spans="1:3">
      <c r="A378">
        <v>23.636299999999999</v>
      </c>
      <c r="B378">
        <v>75.807000000000002</v>
      </c>
      <c r="C378">
        <v>11.882</v>
      </c>
    </row>
    <row r="379" spans="1:3">
      <c r="A379">
        <v>23.6859</v>
      </c>
      <c r="B379">
        <v>74.608999999999995</v>
      </c>
      <c r="C379">
        <v>11.577</v>
      </c>
    </row>
    <row r="380" spans="1:3">
      <c r="A380">
        <v>23.735399999999998</v>
      </c>
      <c r="B380">
        <v>74.635000000000005</v>
      </c>
      <c r="C380">
        <v>11.366</v>
      </c>
    </row>
    <row r="381" spans="1:3">
      <c r="A381">
        <v>23.785</v>
      </c>
      <c r="B381">
        <v>72.207999999999998</v>
      </c>
      <c r="C381">
        <v>11.157</v>
      </c>
    </row>
    <row r="382" spans="1:3">
      <c r="A382">
        <v>23.834599999999998</v>
      </c>
      <c r="B382">
        <v>70.417000000000002</v>
      </c>
      <c r="C382">
        <v>11.031000000000001</v>
      </c>
    </row>
    <row r="383" spans="1:3">
      <c r="A383">
        <v>23.8841</v>
      </c>
      <c r="B383">
        <v>70.724000000000004</v>
      </c>
      <c r="C383">
        <v>10.917</v>
      </c>
    </row>
    <row r="384" spans="1:3">
      <c r="A384">
        <v>23.933700000000002</v>
      </c>
      <c r="B384">
        <v>68.885000000000005</v>
      </c>
      <c r="C384">
        <v>10.553000000000001</v>
      </c>
    </row>
    <row r="385" spans="1:3">
      <c r="A385">
        <v>23.9832</v>
      </c>
      <c r="B385">
        <v>69.457999999999998</v>
      </c>
      <c r="C385">
        <v>10.829000000000001</v>
      </c>
    </row>
    <row r="386" spans="1:3">
      <c r="A386">
        <v>24.032800000000002</v>
      </c>
      <c r="B386">
        <v>69.302000000000007</v>
      </c>
      <c r="C386">
        <v>10.677</v>
      </c>
    </row>
    <row r="387" spans="1:3">
      <c r="A387">
        <v>24.0824</v>
      </c>
      <c r="B387">
        <v>69.832999999999998</v>
      </c>
      <c r="C387">
        <v>10.404</v>
      </c>
    </row>
    <row r="388" spans="1:3">
      <c r="A388">
        <v>24.131900000000002</v>
      </c>
      <c r="B388">
        <v>70.62</v>
      </c>
      <c r="C388">
        <v>10.236000000000001</v>
      </c>
    </row>
    <row r="389" spans="1:3">
      <c r="A389">
        <v>24.1815</v>
      </c>
      <c r="B389">
        <v>71.197999999999993</v>
      </c>
      <c r="C389">
        <v>10.138</v>
      </c>
    </row>
    <row r="390" spans="1:3">
      <c r="A390">
        <v>24.231100000000001</v>
      </c>
      <c r="B390">
        <v>70.938000000000002</v>
      </c>
      <c r="C390">
        <v>10.138</v>
      </c>
    </row>
    <row r="391" spans="1:3">
      <c r="A391">
        <v>24.2806</v>
      </c>
      <c r="B391">
        <v>72.838999999999999</v>
      </c>
      <c r="C391">
        <v>10.212999999999999</v>
      </c>
    </row>
    <row r="392" spans="1:3">
      <c r="A392">
        <v>24.330200000000001</v>
      </c>
      <c r="B392">
        <v>74.463999999999999</v>
      </c>
      <c r="C392">
        <v>10.125999999999999</v>
      </c>
    </row>
    <row r="393" spans="1:3">
      <c r="A393">
        <v>24.379799999999999</v>
      </c>
      <c r="B393">
        <v>75.063000000000002</v>
      </c>
      <c r="C393">
        <v>10.132</v>
      </c>
    </row>
    <row r="394" spans="1:3">
      <c r="A394">
        <v>24.429300000000001</v>
      </c>
      <c r="B394">
        <v>77.661000000000001</v>
      </c>
      <c r="C394">
        <v>10.109</v>
      </c>
    </row>
    <row r="395" spans="1:3">
      <c r="A395">
        <v>24.478899999999999</v>
      </c>
      <c r="B395">
        <v>79.567999999999998</v>
      </c>
      <c r="C395">
        <v>10.224</v>
      </c>
    </row>
    <row r="396" spans="1:3">
      <c r="A396">
        <v>24.528500000000001</v>
      </c>
      <c r="B396">
        <v>80.474000000000004</v>
      </c>
      <c r="C396">
        <v>10.303000000000001</v>
      </c>
    </row>
    <row r="397" spans="1:3">
      <c r="A397">
        <v>24.577999999999999</v>
      </c>
      <c r="B397">
        <v>83.707999999999998</v>
      </c>
      <c r="C397">
        <v>10.331</v>
      </c>
    </row>
    <row r="398" spans="1:3">
      <c r="A398">
        <v>24.627600000000001</v>
      </c>
      <c r="B398">
        <v>86.245000000000005</v>
      </c>
      <c r="C398">
        <v>10.271000000000001</v>
      </c>
    </row>
    <row r="399" spans="1:3">
      <c r="A399">
        <v>24.677199999999999</v>
      </c>
      <c r="B399">
        <v>85.495000000000005</v>
      </c>
      <c r="C399">
        <v>10.515000000000001</v>
      </c>
    </row>
    <row r="400" spans="1:3">
      <c r="A400">
        <v>24.726700000000001</v>
      </c>
      <c r="B400">
        <v>86.427000000000007</v>
      </c>
      <c r="C400">
        <v>10.446</v>
      </c>
    </row>
    <row r="401" spans="1:3">
      <c r="A401">
        <v>24.776299999999999</v>
      </c>
      <c r="B401">
        <v>87.786000000000001</v>
      </c>
      <c r="C401">
        <v>10.391</v>
      </c>
    </row>
    <row r="402" spans="1:3">
      <c r="A402">
        <v>24.825800000000001</v>
      </c>
      <c r="B402">
        <v>87.578000000000003</v>
      </c>
      <c r="C402">
        <v>10.314</v>
      </c>
    </row>
    <row r="403" spans="1:3">
      <c r="A403">
        <v>24.875399999999999</v>
      </c>
      <c r="B403">
        <v>88.052000000000007</v>
      </c>
      <c r="C403">
        <v>10.134</v>
      </c>
    </row>
    <row r="404" spans="1:3">
      <c r="A404">
        <v>24.925000000000001</v>
      </c>
      <c r="B404">
        <v>87.228999999999999</v>
      </c>
      <c r="C404">
        <v>10.356999999999999</v>
      </c>
    </row>
    <row r="405" spans="1:3">
      <c r="A405">
        <v>24.974499999999999</v>
      </c>
      <c r="B405">
        <v>85.947999999999993</v>
      </c>
      <c r="C405">
        <v>9.9629999999999992</v>
      </c>
    </row>
    <row r="406" spans="1:3">
      <c r="A406">
        <v>25.024100000000001</v>
      </c>
      <c r="B406">
        <v>82.817999999999998</v>
      </c>
      <c r="C406">
        <v>9.7260000000000009</v>
      </c>
    </row>
    <row r="407" spans="1:3">
      <c r="A407">
        <v>25.073699999999999</v>
      </c>
      <c r="B407">
        <v>81.239999999999995</v>
      </c>
      <c r="C407">
        <v>9.5640000000000001</v>
      </c>
    </row>
    <row r="408" spans="1:3">
      <c r="A408">
        <v>25.123200000000001</v>
      </c>
      <c r="B408">
        <v>78.332999999999998</v>
      </c>
      <c r="C408">
        <v>9.4499999999999993</v>
      </c>
    </row>
    <row r="409" spans="1:3">
      <c r="A409">
        <v>25.172799999999999</v>
      </c>
      <c r="B409">
        <v>74.713999999999999</v>
      </c>
      <c r="C409">
        <v>9.1660000000000004</v>
      </c>
    </row>
    <row r="410" spans="1:3">
      <c r="A410">
        <v>25.2224</v>
      </c>
      <c r="B410">
        <v>72.396000000000001</v>
      </c>
      <c r="C410">
        <v>8.9830000000000005</v>
      </c>
    </row>
    <row r="411" spans="1:3">
      <c r="A411">
        <v>25.271899999999999</v>
      </c>
      <c r="B411">
        <v>67.692999999999998</v>
      </c>
      <c r="C411">
        <v>8.8450000000000006</v>
      </c>
    </row>
    <row r="412" spans="1:3">
      <c r="A412">
        <v>25.3215</v>
      </c>
      <c r="B412">
        <v>64.968999999999994</v>
      </c>
      <c r="C412">
        <v>8.4819999999999993</v>
      </c>
    </row>
    <row r="413" spans="1:3">
      <c r="A413">
        <v>25.371099999999998</v>
      </c>
      <c r="B413">
        <v>63.103999999999999</v>
      </c>
      <c r="C413">
        <v>8.3859999999999992</v>
      </c>
    </row>
    <row r="414" spans="1:3">
      <c r="A414">
        <v>25.4206</v>
      </c>
      <c r="B414">
        <v>59.026000000000003</v>
      </c>
      <c r="C414">
        <v>7.9980000000000002</v>
      </c>
    </row>
    <row r="415" spans="1:3">
      <c r="A415">
        <v>25.470199999999998</v>
      </c>
      <c r="B415">
        <v>56.698</v>
      </c>
      <c r="C415">
        <v>7.8810000000000002</v>
      </c>
    </row>
    <row r="416" spans="1:3">
      <c r="A416">
        <v>25.5197</v>
      </c>
      <c r="B416">
        <v>54.728999999999999</v>
      </c>
      <c r="C416">
        <v>7.7750000000000004</v>
      </c>
    </row>
    <row r="417" spans="1:3">
      <c r="A417">
        <v>25.569299999999998</v>
      </c>
      <c r="B417">
        <v>51.542000000000002</v>
      </c>
      <c r="C417">
        <v>7.4969999999999999</v>
      </c>
    </row>
    <row r="418" spans="1:3">
      <c r="A418">
        <v>25.6189</v>
      </c>
      <c r="B418">
        <v>50.567999999999998</v>
      </c>
      <c r="C418">
        <v>7.4</v>
      </c>
    </row>
    <row r="419" spans="1:3">
      <c r="A419">
        <v>25.668399999999998</v>
      </c>
      <c r="B419">
        <v>47.698</v>
      </c>
      <c r="C419">
        <v>7.3819999999999997</v>
      </c>
    </row>
    <row r="420" spans="1:3">
      <c r="A420">
        <v>25.718</v>
      </c>
      <c r="B420">
        <v>46.563000000000002</v>
      </c>
      <c r="C420">
        <v>7.2670000000000003</v>
      </c>
    </row>
    <row r="421" spans="1:3">
      <c r="A421">
        <v>25.767600000000002</v>
      </c>
      <c r="B421">
        <v>45.963999999999999</v>
      </c>
      <c r="C421">
        <v>7.0170000000000003</v>
      </c>
    </row>
    <row r="422" spans="1:3">
      <c r="A422">
        <v>25.8171</v>
      </c>
      <c r="B422">
        <v>44.63</v>
      </c>
      <c r="C422">
        <v>6.9329999999999998</v>
      </c>
    </row>
    <row r="423" spans="1:3">
      <c r="A423">
        <v>25.866700000000002</v>
      </c>
      <c r="B423">
        <v>42.37</v>
      </c>
      <c r="C423">
        <v>6.4909999999999997</v>
      </c>
    </row>
    <row r="424" spans="1:3">
      <c r="A424">
        <v>25.9163</v>
      </c>
      <c r="B424">
        <v>42.219000000000001</v>
      </c>
      <c r="C424">
        <v>6.64</v>
      </c>
    </row>
    <row r="425" spans="1:3">
      <c r="A425">
        <v>25.965800000000002</v>
      </c>
      <c r="B425">
        <v>41.973999999999997</v>
      </c>
      <c r="C425">
        <v>6.508</v>
      </c>
    </row>
    <row r="426" spans="1:3">
      <c r="A426">
        <v>26.0154</v>
      </c>
      <c r="B426">
        <v>39.932000000000002</v>
      </c>
      <c r="C426">
        <v>6.306</v>
      </c>
    </row>
    <row r="427" spans="1:3">
      <c r="A427">
        <v>26.065000000000001</v>
      </c>
      <c r="B427">
        <v>39.582999999999998</v>
      </c>
      <c r="C427">
        <v>6.23</v>
      </c>
    </row>
    <row r="428" spans="1:3">
      <c r="A428">
        <v>26.1145</v>
      </c>
      <c r="B428">
        <v>38.228999999999999</v>
      </c>
      <c r="C428">
        <v>6.1310000000000002</v>
      </c>
    </row>
    <row r="429" spans="1:3">
      <c r="A429">
        <v>26.164100000000001</v>
      </c>
      <c r="B429">
        <v>38.161000000000001</v>
      </c>
      <c r="C429">
        <v>6.0229999999999997</v>
      </c>
    </row>
    <row r="430" spans="1:3">
      <c r="A430">
        <v>26.2136</v>
      </c>
      <c r="B430">
        <v>37.776000000000003</v>
      </c>
      <c r="C430">
        <v>6.016</v>
      </c>
    </row>
    <row r="431" spans="1:3">
      <c r="A431">
        <v>26.263200000000001</v>
      </c>
      <c r="B431">
        <v>37.030999999999999</v>
      </c>
      <c r="C431">
        <v>5.726</v>
      </c>
    </row>
    <row r="432" spans="1:3">
      <c r="A432">
        <v>26.312799999999999</v>
      </c>
      <c r="B432">
        <v>36.76</v>
      </c>
      <c r="C432">
        <v>5.8179999999999996</v>
      </c>
    </row>
    <row r="433" spans="1:3">
      <c r="A433">
        <v>26.362300000000001</v>
      </c>
      <c r="B433">
        <v>36.177</v>
      </c>
      <c r="C433">
        <v>5.7789999999999999</v>
      </c>
    </row>
    <row r="434" spans="1:3">
      <c r="A434">
        <v>26.411899999999999</v>
      </c>
      <c r="B434">
        <v>36.098999999999997</v>
      </c>
      <c r="C434">
        <v>5.56</v>
      </c>
    </row>
    <row r="435" spans="1:3">
      <c r="A435">
        <v>26.461500000000001</v>
      </c>
      <c r="B435">
        <v>36.046999999999997</v>
      </c>
      <c r="C435">
        <v>5.67</v>
      </c>
    </row>
    <row r="436" spans="1:3">
      <c r="A436">
        <v>26.510999999999999</v>
      </c>
      <c r="B436">
        <v>35.728999999999999</v>
      </c>
      <c r="C436">
        <v>5.5270000000000001</v>
      </c>
    </row>
    <row r="437" spans="1:3">
      <c r="A437">
        <v>26.560600000000001</v>
      </c>
      <c r="B437">
        <v>35.188000000000002</v>
      </c>
      <c r="C437">
        <v>5.34</v>
      </c>
    </row>
    <row r="438" spans="1:3">
      <c r="A438">
        <v>26.610199999999999</v>
      </c>
      <c r="B438">
        <v>34.515999999999998</v>
      </c>
      <c r="C438">
        <v>5.3890000000000002</v>
      </c>
    </row>
    <row r="439" spans="1:3">
      <c r="A439">
        <v>26.659700000000001</v>
      </c>
      <c r="B439">
        <v>35.25</v>
      </c>
      <c r="C439">
        <v>5.3360000000000003</v>
      </c>
    </row>
    <row r="440" spans="1:3">
      <c r="A440">
        <v>26.709299999999999</v>
      </c>
      <c r="B440">
        <v>35.369999999999997</v>
      </c>
      <c r="C440">
        <v>5.2949999999999999</v>
      </c>
    </row>
    <row r="441" spans="1:3">
      <c r="A441">
        <v>26.758900000000001</v>
      </c>
      <c r="B441">
        <v>35.103999999999999</v>
      </c>
      <c r="C441">
        <v>5.1820000000000004</v>
      </c>
    </row>
    <row r="442" spans="1:3">
      <c r="A442">
        <v>26.808399999999999</v>
      </c>
      <c r="B442">
        <v>34.125</v>
      </c>
      <c r="C442">
        <v>5.2190000000000003</v>
      </c>
    </row>
    <row r="443" spans="1:3">
      <c r="A443">
        <v>26.858000000000001</v>
      </c>
      <c r="B443">
        <v>34.515999999999998</v>
      </c>
      <c r="C443">
        <v>5.157</v>
      </c>
    </row>
    <row r="444" spans="1:3">
      <c r="A444">
        <v>26.907499999999999</v>
      </c>
      <c r="B444">
        <v>33.598999999999997</v>
      </c>
      <c r="C444">
        <v>5.2839999999999998</v>
      </c>
    </row>
    <row r="445" spans="1:3">
      <c r="A445">
        <v>26.957100000000001</v>
      </c>
      <c r="B445">
        <v>33.515999999999998</v>
      </c>
      <c r="C445">
        <v>5.048</v>
      </c>
    </row>
    <row r="446" spans="1:3">
      <c r="A446">
        <v>27.006699999999999</v>
      </c>
      <c r="B446">
        <v>33.469000000000001</v>
      </c>
      <c r="C446">
        <v>4.9969999999999999</v>
      </c>
    </row>
    <row r="447" spans="1:3">
      <c r="A447">
        <v>27.0562</v>
      </c>
      <c r="B447">
        <v>33.307000000000002</v>
      </c>
      <c r="C447">
        <v>4.8449999999999998</v>
      </c>
    </row>
    <row r="448" spans="1:3">
      <c r="A448">
        <v>27.105799999999999</v>
      </c>
      <c r="B448">
        <v>33.682000000000002</v>
      </c>
      <c r="C448">
        <v>4.907</v>
      </c>
    </row>
    <row r="449" spans="1:3">
      <c r="A449">
        <v>27.1554</v>
      </c>
      <c r="B449">
        <v>33.177</v>
      </c>
      <c r="C449">
        <v>4.9249999999999998</v>
      </c>
    </row>
    <row r="450" spans="1:3">
      <c r="A450">
        <v>27.204899999999999</v>
      </c>
      <c r="B450">
        <v>33.063000000000002</v>
      </c>
      <c r="C450">
        <v>4.7889999999999997</v>
      </c>
    </row>
    <row r="451" spans="1:3">
      <c r="A451">
        <v>27.2545</v>
      </c>
      <c r="B451">
        <v>32.76</v>
      </c>
      <c r="C451">
        <v>4.774</v>
      </c>
    </row>
    <row r="452" spans="1:3">
      <c r="A452">
        <v>27.304099999999998</v>
      </c>
      <c r="B452">
        <v>32.01</v>
      </c>
      <c r="C452">
        <v>4.774</v>
      </c>
    </row>
    <row r="453" spans="1:3">
      <c r="A453">
        <v>27.3536</v>
      </c>
      <c r="B453">
        <v>32.802</v>
      </c>
      <c r="C453">
        <v>4.6909999999999998</v>
      </c>
    </row>
    <row r="454" spans="1:3">
      <c r="A454">
        <v>27.403199999999998</v>
      </c>
      <c r="B454">
        <v>33.557000000000002</v>
      </c>
      <c r="C454">
        <v>4.7050000000000001</v>
      </c>
    </row>
    <row r="455" spans="1:3">
      <c r="A455">
        <v>27.4528</v>
      </c>
      <c r="B455">
        <v>32.005000000000003</v>
      </c>
      <c r="C455">
        <v>4.7279999999999998</v>
      </c>
    </row>
    <row r="456" spans="1:3">
      <c r="A456">
        <v>27.502300000000002</v>
      </c>
      <c r="B456">
        <v>32.067999999999998</v>
      </c>
      <c r="C456">
        <v>4.8090000000000002</v>
      </c>
    </row>
    <row r="457" spans="1:3">
      <c r="A457">
        <v>27.5519</v>
      </c>
      <c r="B457">
        <v>32.213999999999999</v>
      </c>
      <c r="C457">
        <v>4.5510000000000002</v>
      </c>
    </row>
    <row r="458" spans="1:3">
      <c r="A458">
        <v>27.601400000000002</v>
      </c>
      <c r="B458">
        <v>31.978999999999999</v>
      </c>
      <c r="C458">
        <v>4.5060000000000002</v>
      </c>
    </row>
    <row r="459" spans="1:3">
      <c r="A459">
        <v>27.651</v>
      </c>
      <c r="B459">
        <v>31.094000000000001</v>
      </c>
      <c r="C459">
        <v>4.665</v>
      </c>
    </row>
    <row r="460" spans="1:3">
      <c r="A460">
        <v>27.700600000000001</v>
      </c>
      <c r="B460">
        <v>32.01</v>
      </c>
      <c r="C460">
        <v>4.5750000000000002</v>
      </c>
    </row>
    <row r="461" spans="1:3">
      <c r="A461">
        <v>27.7501</v>
      </c>
      <c r="B461">
        <v>31.937999999999999</v>
      </c>
      <c r="C461">
        <v>4.5330000000000004</v>
      </c>
    </row>
    <row r="462" spans="1:3">
      <c r="A462">
        <v>27.799700000000001</v>
      </c>
      <c r="B462">
        <v>31.375</v>
      </c>
      <c r="C462">
        <v>4.4480000000000004</v>
      </c>
    </row>
    <row r="463" spans="1:3">
      <c r="A463">
        <v>27.849299999999999</v>
      </c>
      <c r="B463">
        <v>31.667000000000002</v>
      </c>
      <c r="C463">
        <v>4.5049999999999999</v>
      </c>
    </row>
    <row r="464" spans="1:3">
      <c r="A464">
        <v>27.898800000000001</v>
      </c>
      <c r="B464">
        <v>30.911000000000001</v>
      </c>
      <c r="C464">
        <v>4.4180000000000001</v>
      </c>
    </row>
    <row r="465" spans="1:3">
      <c r="A465">
        <v>27.948399999999999</v>
      </c>
      <c r="B465">
        <v>31.806999999999999</v>
      </c>
      <c r="C465">
        <v>4.319</v>
      </c>
    </row>
    <row r="466" spans="1:3">
      <c r="A466">
        <v>27.998000000000001</v>
      </c>
      <c r="B466">
        <v>32.103999999999999</v>
      </c>
      <c r="C466">
        <v>4.3810000000000002</v>
      </c>
    </row>
    <row r="467" spans="1:3">
      <c r="A467">
        <v>28.047499999999999</v>
      </c>
      <c r="B467">
        <v>31.385000000000002</v>
      </c>
      <c r="C467">
        <v>4.4390000000000001</v>
      </c>
    </row>
    <row r="468" spans="1:3">
      <c r="A468">
        <v>28.097100000000001</v>
      </c>
      <c r="B468">
        <v>31.431999999999999</v>
      </c>
      <c r="C468">
        <v>4.4580000000000002</v>
      </c>
    </row>
    <row r="469" spans="1:3">
      <c r="A469">
        <v>28.146699999999999</v>
      </c>
      <c r="B469">
        <v>31.49</v>
      </c>
      <c r="C469">
        <v>4.3810000000000002</v>
      </c>
    </row>
    <row r="470" spans="1:3">
      <c r="A470">
        <v>28.196200000000001</v>
      </c>
      <c r="B470">
        <v>31.969000000000001</v>
      </c>
      <c r="C470">
        <v>4.5069999999999997</v>
      </c>
    </row>
    <row r="471" spans="1:3">
      <c r="A471">
        <v>28.245799999999999</v>
      </c>
      <c r="B471">
        <v>31.931999999999999</v>
      </c>
      <c r="C471">
        <v>4.3899999999999997</v>
      </c>
    </row>
    <row r="472" spans="1:3">
      <c r="A472">
        <v>28.295300000000001</v>
      </c>
      <c r="B472">
        <v>32.155999999999999</v>
      </c>
      <c r="C472">
        <v>4.3170000000000002</v>
      </c>
    </row>
    <row r="473" spans="1:3">
      <c r="A473">
        <v>28.344899999999999</v>
      </c>
      <c r="B473">
        <v>31.885000000000002</v>
      </c>
      <c r="C473">
        <v>4.5389999999999997</v>
      </c>
    </row>
    <row r="474" spans="1:3">
      <c r="A474">
        <v>28.394500000000001</v>
      </c>
      <c r="B474">
        <v>32.192999999999998</v>
      </c>
      <c r="C474">
        <v>4.3109999999999999</v>
      </c>
    </row>
    <row r="475" spans="1:3">
      <c r="A475">
        <v>28.443999999999999</v>
      </c>
      <c r="B475">
        <v>32.328000000000003</v>
      </c>
      <c r="C475">
        <v>4.1959999999999997</v>
      </c>
    </row>
    <row r="476" spans="1:3">
      <c r="A476">
        <v>28.493600000000001</v>
      </c>
      <c r="B476">
        <v>33.276000000000003</v>
      </c>
      <c r="C476">
        <v>4.21</v>
      </c>
    </row>
    <row r="477" spans="1:3">
      <c r="A477">
        <v>28.543199999999999</v>
      </c>
      <c r="B477">
        <v>32.969000000000001</v>
      </c>
      <c r="C477">
        <v>4.24</v>
      </c>
    </row>
    <row r="478" spans="1:3">
      <c r="A478">
        <v>28.592700000000001</v>
      </c>
      <c r="B478">
        <v>33.286000000000001</v>
      </c>
      <c r="C478">
        <v>4.1280000000000001</v>
      </c>
    </row>
    <row r="479" spans="1:3">
      <c r="A479">
        <v>28.642299999999999</v>
      </c>
      <c r="B479">
        <v>33.744999999999997</v>
      </c>
      <c r="C479">
        <v>4.1070000000000002</v>
      </c>
    </row>
    <row r="480" spans="1:3">
      <c r="A480">
        <v>28.6919</v>
      </c>
      <c r="B480">
        <v>33.348999999999997</v>
      </c>
      <c r="C480">
        <v>4.16</v>
      </c>
    </row>
    <row r="481" spans="1:3">
      <c r="A481">
        <v>28.741399999999999</v>
      </c>
      <c r="B481">
        <v>33.063000000000002</v>
      </c>
      <c r="C481">
        <v>4.1079999999999997</v>
      </c>
    </row>
    <row r="482" spans="1:3">
      <c r="A482">
        <v>28.791</v>
      </c>
      <c r="B482">
        <v>34.505000000000003</v>
      </c>
      <c r="C482">
        <v>4.2060000000000004</v>
      </c>
    </row>
    <row r="483" spans="1:3">
      <c r="A483">
        <v>28.840599999999998</v>
      </c>
      <c r="B483">
        <v>35.052</v>
      </c>
      <c r="C483">
        <v>4.0599999999999996</v>
      </c>
    </row>
    <row r="484" spans="1:3">
      <c r="A484">
        <v>28.8901</v>
      </c>
      <c r="B484">
        <v>34.453000000000003</v>
      </c>
      <c r="C484">
        <v>4.0720000000000001</v>
      </c>
    </row>
    <row r="485" spans="1:3">
      <c r="A485">
        <v>28.939699999999998</v>
      </c>
      <c r="B485">
        <v>35.046999999999997</v>
      </c>
      <c r="C485">
        <v>4.1959999999999997</v>
      </c>
    </row>
    <row r="486" spans="1:3">
      <c r="A486">
        <v>28.9892</v>
      </c>
      <c r="B486">
        <v>35.063000000000002</v>
      </c>
      <c r="C486">
        <v>4.1660000000000004</v>
      </c>
    </row>
    <row r="487" spans="1:3">
      <c r="A487">
        <v>29.038799999999998</v>
      </c>
      <c r="B487">
        <v>35.125</v>
      </c>
      <c r="C487">
        <v>4.1740000000000004</v>
      </c>
    </row>
    <row r="488" spans="1:3">
      <c r="A488">
        <v>29.0884</v>
      </c>
      <c r="B488">
        <v>35.030999999999999</v>
      </c>
      <c r="C488">
        <v>4.101</v>
      </c>
    </row>
    <row r="489" spans="1:3">
      <c r="A489">
        <v>29.137899999999998</v>
      </c>
      <c r="B489">
        <v>34.994999999999997</v>
      </c>
      <c r="C489">
        <v>4.05</v>
      </c>
    </row>
    <row r="490" spans="1:3">
      <c r="A490">
        <v>29.1875</v>
      </c>
      <c r="B490">
        <v>34.01</v>
      </c>
      <c r="C490">
        <v>4.1449999999999996</v>
      </c>
    </row>
    <row r="491" spans="1:3">
      <c r="A491">
        <v>29.237100000000002</v>
      </c>
      <c r="B491">
        <v>34.390999999999998</v>
      </c>
      <c r="C491">
        <v>4.1050000000000004</v>
      </c>
    </row>
    <row r="492" spans="1:3">
      <c r="A492">
        <v>29.2866</v>
      </c>
      <c r="B492">
        <v>33.609000000000002</v>
      </c>
      <c r="C492">
        <v>4.077</v>
      </c>
    </row>
    <row r="493" spans="1:3">
      <c r="A493">
        <v>29.336200000000002</v>
      </c>
      <c r="B493">
        <v>33.25</v>
      </c>
      <c r="C493">
        <v>4.149</v>
      </c>
    </row>
    <row r="494" spans="1:3">
      <c r="A494">
        <v>29.3858</v>
      </c>
      <c r="B494">
        <v>33.24</v>
      </c>
      <c r="C494">
        <v>4.0389999999999997</v>
      </c>
    </row>
    <row r="495" spans="1:3">
      <c r="A495">
        <v>29.435300000000002</v>
      </c>
      <c r="B495">
        <v>33.063000000000002</v>
      </c>
      <c r="C495">
        <v>4.0679999999999996</v>
      </c>
    </row>
    <row r="496" spans="1:3">
      <c r="A496">
        <v>29.4849</v>
      </c>
      <c r="B496">
        <v>32.99</v>
      </c>
      <c r="C496">
        <v>4.069</v>
      </c>
    </row>
    <row r="497" spans="1:3">
      <c r="A497">
        <v>29.534500000000001</v>
      </c>
      <c r="B497">
        <v>31.885000000000002</v>
      </c>
      <c r="C497">
        <v>4.0010000000000003</v>
      </c>
    </row>
    <row r="498" spans="1:3">
      <c r="A498">
        <v>29.584</v>
      </c>
      <c r="B498">
        <v>32.677</v>
      </c>
      <c r="C498">
        <v>4.024</v>
      </c>
    </row>
    <row r="499" spans="1:3">
      <c r="A499">
        <v>29.633600000000001</v>
      </c>
      <c r="B499">
        <v>31.635000000000002</v>
      </c>
      <c r="C499">
        <v>3.859</v>
      </c>
    </row>
    <row r="500" spans="1:3">
      <c r="A500">
        <v>29.683199999999999</v>
      </c>
      <c r="B500">
        <v>32.073</v>
      </c>
      <c r="C500">
        <v>3.9039999999999999</v>
      </c>
    </row>
    <row r="501" spans="1:3">
      <c r="A501">
        <v>29.732700000000001</v>
      </c>
      <c r="B501">
        <v>31.823</v>
      </c>
      <c r="C501">
        <v>3.9460000000000002</v>
      </c>
    </row>
    <row r="502" spans="1:3">
      <c r="A502">
        <v>29.782299999999999</v>
      </c>
      <c r="B502">
        <v>31.802</v>
      </c>
      <c r="C502">
        <v>3.8210000000000002</v>
      </c>
    </row>
    <row r="503" spans="1:3">
      <c r="A503">
        <v>29.831800000000001</v>
      </c>
      <c r="B503">
        <v>31.974</v>
      </c>
      <c r="C503">
        <v>3.8159999999999998</v>
      </c>
    </row>
    <row r="504" spans="1:3">
      <c r="A504">
        <v>29.881399999999999</v>
      </c>
      <c r="B504">
        <v>31.577999999999999</v>
      </c>
      <c r="C504">
        <v>3.7549999999999999</v>
      </c>
    </row>
    <row r="505" spans="1:3">
      <c r="A505">
        <v>29.931000000000001</v>
      </c>
      <c r="B505">
        <v>31.651</v>
      </c>
      <c r="C505">
        <v>3.7559999999999998</v>
      </c>
    </row>
    <row r="506" spans="1:3">
      <c r="A506">
        <v>29.980499999999999</v>
      </c>
      <c r="B506">
        <v>31.478999999999999</v>
      </c>
      <c r="C506">
        <v>3.7509999999999999</v>
      </c>
    </row>
    <row r="507" spans="1:3">
      <c r="A507">
        <v>30.030100000000001</v>
      </c>
      <c r="B507">
        <v>31.911000000000001</v>
      </c>
      <c r="C507">
        <v>3.7330000000000001</v>
      </c>
    </row>
  </sheetData>
  <phoneticPr fontId="7" type="noConversion"/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752"/>
  <sheetViews>
    <sheetView workbookViewId="0">
      <selection activeCell="Q4" sqref="Q4"/>
    </sheetView>
  </sheetViews>
  <sheetFormatPr defaultColWidth="8.88671875" defaultRowHeight="14.4"/>
  <cols>
    <col min="1" max="1" width="12.33203125" customWidth="1"/>
    <col min="4" max="4" width="12.33203125" customWidth="1"/>
    <col min="7" max="7" width="10.33203125" customWidth="1"/>
    <col min="10" max="10" width="11.44140625" customWidth="1"/>
    <col min="13" max="13" width="10.44140625" customWidth="1"/>
  </cols>
  <sheetData>
    <row r="1" spans="1:14" s="76" customFormat="1" ht="25.8">
      <c r="A1" s="76" t="s">
        <v>411</v>
      </c>
    </row>
    <row r="2" spans="1:14">
      <c r="A2" t="s">
        <v>410</v>
      </c>
      <c r="B2" t="s">
        <v>315</v>
      </c>
      <c r="D2" s="68" t="s">
        <v>410</v>
      </c>
      <c r="E2" t="s">
        <v>314</v>
      </c>
      <c r="G2" s="68" t="s">
        <v>410</v>
      </c>
      <c r="H2" t="s">
        <v>316</v>
      </c>
      <c r="J2" s="68" t="s">
        <v>410</v>
      </c>
      <c r="K2" t="s">
        <v>317</v>
      </c>
      <c r="M2" s="68" t="s">
        <v>410</v>
      </c>
      <c r="N2" s="21" t="s">
        <v>313</v>
      </c>
    </row>
    <row r="3" spans="1:14">
      <c r="A3">
        <v>3996.2924800000001</v>
      </c>
      <c r="B3">
        <v>0</v>
      </c>
      <c r="D3">
        <v>3996.3771499999998</v>
      </c>
      <c r="E3">
        <v>0</v>
      </c>
      <c r="G3">
        <v>3996.2924800000001</v>
      </c>
      <c r="H3">
        <v>0</v>
      </c>
      <c r="J3">
        <v>3996.3224</v>
      </c>
      <c r="K3">
        <v>0</v>
      </c>
      <c r="M3">
        <v>3996.3224</v>
      </c>
      <c r="N3">
        <v>0</v>
      </c>
    </row>
    <row r="4" spans="1:14">
      <c r="A4">
        <v>3994.2357200000001</v>
      </c>
      <c r="B4">
        <v>2.1000000000000001E-4</v>
      </c>
      <c r="D4">
        <v>3994.3203400000002</v>
      </c>
      <c r="E4">
        <v>0</v>
      </c>
      <c r="G4">
        <v>3994.2357200000001</v>
      </c>
      <c r="H4">
        <v>2.5000000000000001E-4</v>
      </c>
      <c r="J4">
        <v>3994.2656200000001</v>
      </c>
      <c r="K4">
        <v>0</v>
      </c>
      <c r="M4">
        <v>3994.2656200000001</v>
      </c>
      <c r="N4">
        <v>0</v>
      </c>
    </row>
    <row r="5" spans="1:14">
      <c r="A5">
        <v>3992.17895</v>
      </c>
      <c r="B5">
        <v>1.8000000000000001E-4</v>
      </c>
      <c r="D5">
        <v>3992.2635300000002</v>
      </c>
      <c r="E5">
        <v>0</v>
      </c>
      <c r="G5">
        <v>3992.17895</v>
      </c>
      <c r="H5">
        <v>3.0000000000000001E-5</v>
      </c>
      <c r="J5">
        <v>3992.2088399999998</v>
      </c>
      <c r="K5">
        <v>3.4000000000000002E-4</v>
      </c>
      <c r="M5">
        <v>3992.2088399999998</v>
      </c>
      <c r="N5">
        <v>3.3E-4</v>
      </c>
    </row>
    <row r="6" spans="1:14">
      <c r="A6">
        <v>3990.12219</v>
      </c>
      <c r="B6">
        <v>9.0000000000000006E-5</v>
      </c>
      <c r="D6">
        <v>3990.2067299999999</v>
      </c>
      <c r="E6">
        <v>6.9999999999999994E-5</v>
      </c>
      <c r="G6">
        <v>3990.12219</v>
      </c>
      <c r="H6">
        <v>0</v>
      </c>
      <c r="J6">
        <v>3990.1520599999999</v>
      </c>
      <c r="K6">
        <v>7.5000000000000002E-4</v>
      </c>
      <c r="M6">
        <v>3990.1520599999999</v>
      </c>
      <c r="N6">
        <v>6.3000000000000003E-4</v>
      </c>
    </row>
    <row r="7" spans="1:14">
      <c r="A7">
        <v>3988.0654300000001</v>
      </c>
      <c r="B7">
        <v>3.4000000000000002E-4</v>
      </c>
      <c r="D7">
        <v>3988.1499199999998</v>
      </c>
      <c r="E7">
        <v>6.4999999999999997E-4</v>
      </c>
      <c r="G7">
        <v>3988.0654300000001</v>
      </c>
      <c r="H7">
        <v>1.0499999999999999E-3</v>
      </c>
      <c r="J7">
        <v>3988.09528</v>
      </c>
      <c r="K7">
        <v>9.1E-4</v>
      </c>
      <c r="M7">
        <v>3988.09528</v>
      </c>
      <c r="N7">
        <v>8.0000000000000004E-4</v>
      </c>
    </row>
    <row r="8" spans="1:14">
      <c r="A8">
        <v>3986.00866</v>
      </c>
      <c r="B8">
        <v>5.1999999999999995E-4</v>
      </c>
      <c r="D8">
        <v>3986.0931099999998</v>
      </c>
      <c r="E8">
        <v>1.58E-3</v>
      </c>
      <c r="G8">
        <v>3986.00866</v>
      </c>
      <c r="H8">
        <v>2.0500000000000002E-3</v>
      </c>
      <c r="J8">
        <v>3986.0385000000001</v>
      </c>
      <c r="K8">
        <v>8.7000000000000001E-4</v>
      </c>
      <c r="M8">
        <v>3986.0385000000001</v>
      </c>
      <c r="N8">
        <v>9.1E-4</v>
      </c>
    </row>
    <row r="9" spans="1:14">
      <c r="A9">
        <v>3983.9519</v>
      </c>
      <c r="B9">
        <v>2.9999999999999997E-4</v>
      </c>
      <c r="D9">
        <v>3984.0363000000002</v>
      </c>
      <c r="E9">
        <v>1.8E-3</v>
      </c>
      <c r="G9">
        <v>3983.9519</v>
      </c>
      <c r="H9">
        <v>1.98E-3</v>
      </c>
      <c r="J9">
        <v>3983.98173</v>
      </c>
      <c r="K9">
        <v>6.9999999999999999E-4</v>
      </c>
      <c r="M9">
        <v>3983.98173</v>
      </c>
      <c r="N9">
        <v>5.6999999999999998E-4</v>
      </c>
    </row>
    <row r="10" spans="1:14">
      <c r="A10">
        <v>3981.8951299999999</v>
      </c>
      <c r="B10">
        <v>8.0000000000000007E-5</v>
      </c>
      <c r="D10">
        <v>3981.9794999999999</v>
      </c>
      <c r="E10">
        <v>1.1299999999999999E-3</v>
      </c>
      <c r="G10">
        <v>3981.8951299999999</v>
      </c>
      <c r="H10">
        <v>1.99E-3</v>
      </c>
      <c r="J10">
        <v>3981.9249500000001</v>
      </c>
      <c r="K10">
        <v>5.1000000000000004E-4</v>
      </c>
      <c r="M10">
        <v>3981.9249500000001</v>
      </c>
      <c r="N10">
        <v>3.0000000000000001E-5</v>
      </c>
    </row>
    <row r="11" spans="1:14">
      <c r="A11">
        <v>3979.8383699999999</v>
      </c>
      <c r="B11">
        <v>0</v>
      </c>
      <c r="D11">
        <v>3979.9226899999999</v>
      </c>
      <c r="E11">
        <v>7.2000000000000005E-4</v>
      </c>
      <c r="G11">
        <v>3979.8383699999999</v>
      </c>
      <c r="H11">
        <v>2.2100000000000002E-3</v>
      </c>
      <c r="J11">
        <v>3979.8681700000002</v>
      </c>
      <c r="K11">
        <v>4.4999999999999999E-4</v>
      </c>
      <c r="M11">
        <v>3979.8681700000002</v>
      </c>
      <c r="N11">
        <v>9.0000000000000006E-5</v>
      </c>
    </row>
    <row r="12" spans="1:14">
      <c r="A12">
        <v>3977.78161</v>
      </c>
      <c r="B12">
        <v>1E-4</v>
      </c>
      <c r="D12">
        <v>3977.8658799999998</v>
      </c>
      <c r="E12">
        <v>1.5299999999999999E-3</v>
      </c>
      <c r="G12">
        <v>3977.78161</v>
      </c>
      <c r="H12">
        <v>1.72E-3</v>
      </c>
      <c r="J12">
        <v>3977.8113899999998</v>
      </c>
      <c r="K12">
        <v>6.7000000000000002E-4</v>
      </c>
      <c r="M12">
        <v>3977.8113899999998</v>
      </c>
      <c r="N12">
        <v>5.6999999999999998E-4</v>
      </c>
    </row>
    <row r="13" spans="1:14">
      <c r="A13">
        <v>3975.7248399999999</v>
      </c>
      <c r="B13">
        <v>5.4000000000000001E-4</v>
      </c>
      <c r="D13">
        <v>3975.8090699999998</v>
      </c>
      <c r="E13">
        <v>2.2399999999999998E-3</v>
      </c>
      <c r="G13">
        <v>3975.7248399999999</v>
      </c>
      <c r="H13">
        <v>6.8000000000000005E-4</v>
      </c>
      <c r="J13">
        <v>3975.75461</v>
      </c>
      <c r="K13">
        <v>1.06E-3</v>
      </c>
      <c r="M13">
        <v>3975.75461</v>
      </c>
      <c r="N13">
        <v>1.06E-3</v>
      </c>
    </row>
    <row r="14" spans="1:14">
      <c r="A14">
        <v>3973.6680799999999</v>
      </c>
      <c r="B14">
        <v>8.8000000000000003E-4</v>
      </c>
      <c r="D14">
        <v>3973.75227</v>
      </c>
      <c r="E14">
        <v>1.58E-3</v>
      </c>
      <c r="G14">
        <v>3973.6680799999999</v>
      </c>
      <c r="H14">
        <v>0</v>
      </c>
      <c r="J14">
        <v>3973.6978300000001</v>
      </c>
      <c r="K14">
        <v>1.31E-3</v>
      </c>
      <c r="M14">
        <v>3973.6978300000001</v>
      </c>
      <c r="N14">
        <v>1.5100000000000001E-3</v>
      </c>
    </row>
    <row r="15" spans="1:14">
      <c r="A15">
        <v>3971.6113099999998</v>
      </c>
      <c r="B15">
        <v>7.5000000000000002E-4</v>
      </c>
      <c r="D15">
        <v>3971.6954599999999</v>
      </c>
      <c r="E15">
        <v>7.6000000000000004E-4</v>
      </c>
      <c r="G15">
        <v>3971.6113099999998</v>
      </c>
      <c r="H15">
        <v>6.2E-4</v>
      </c>
      <c r="J15">
        <v>3971.6410500000002</v>
      </c>
      <c r="K15">
        <v>1.06E-3</v>
      </c>
      <c r="M15">
        <v>3971.6410500000002</v>
      </c>
      <c r="N15">
        <v>1.6900000000000001E-3</v>
      </c>
    </row>
    <row r="16" spans="1:14">
      <c r="A16">
        <v>3969.5545499999998</v>
      </c>
      <c r="B16">
        <v>3.6000000000000002E-4</v>
      </c>
      <c r="D16">
        <v>3969.6386499999999</v>
      </c>
      <c r="E16">
        <v>8.0999999999999996E-4</v>
      </c>
      <c r="G16">
        <v>3969.5545499999998</v>
      </c>
      <c r="H16">
        <v>2.0300000000000001E-3</v>
      </c>
      <c r="J16">
        <v>3969.5842699999998</v>
      </c>
      <c r="K16">
        <v>6.3000000000000003E-4</v>
      </c>
      <c r="M16">
        <v>3969.5842699999998</v>
      </c>
      <c r="N16">
        <v>1.3500000000000001E-3</v>
      </c>
    </row>
    <row r="17" spans="1:14">
      <c r="A17">
        <v>3967.4977899999999</v>
      </c>
      <c r="B17">
        <v>2.3000000000000001E-4</v>
      </c>
      <c r="D17">
        <v>3967.5818399999998</v>
      </c>
      <c r="E17">
        <v>1.24E-3</v>
      </c>
      <c r="G17">
        <v>3967.4977899999999</v>
      </c>
      <c r="H17">
        <v>2.1800000000000001E-3</v>
      </c>
      <c r="J17">
        <v>3967.5274899999999</v>
      </c>
      <c r="K17">
        <v>5.9999999999999995E-4</v>
      </c>
      <c r="M17">
        <v>3967.5274899999999</v>
      </c>
      <c r="N17">
        <v>9.1E-4</v>
      </c>
    </row>
    <row r="18" spans="1:14">
      <c r="A18">
        <v>3965.4410200000002</v>
      </c>
      <c r="B18">
        <v>3.2000000000000003E-4</v>
      </c>
      <c r="D18">
        <v>3965.52504</v>
      </c>
      <c r="E18">
        <v>1.07E-3</v>
      </c>
      <c r="G18">
        <v>3965.4410200000002</v>
      </c>
      <c r="H18">
        <v>1.34E-3</v>
      </c>
      <c r="J18">
        <v>3965.4707100000001</v>
      </c>
      <c r="K18">
        <v>7.6000000000000004E-4</v>
      </c>
      <c r="M18">
        <v>3965.4707100000001</v>
      </c>
      <c r="N18">
        <v>8.0999999999999996E-4</v>
      </c>
    </row>
    <row r="19" spans="1:14">
      <c r="A19">
        <v>3963.3842599999998</v>
      </c>
      <c r="B19">
        <v>3.4000000000000002E-4</v>
      </c>
      <c r="D19">
        <v>3963.4682299999999</v>
      </c>
      <c r="E19">
        <v>6.6E-4</v>
      </c>
      <c r="G19">
        <v>3963.3842599999998</v>
      </c>
      <c r="H19">
        <v>1.92E-3</v>
      </c>
      <c r="J19">
        <v>3963.4139300000002</v>
      </c>
      <c r="K19">
        <v>6.0999999999999997E-4</v>
      </c>
      <c r="M19">
        <v>3963.4139300000002</v>
      </c>
      <c r="N19">
        <v>7.9000000000000001E-4</v>
      </c>
    </row>
    <row r="20" spans="1:14">
      <c r="A20">
        <v>3961.3274900000001</v>
      </c>
      <c r="B20">
        <v>3.2000000000000003E-4</v>
      </c>
      <c r="D20">
        <v>3961.4114199999999</v>
      </c>
      <c r="E20">
        <v>6.9999999999999999E-4</v>
      </c>
      <c r="G20">
        <v>3961.3274900000001</v>
      </c>
      <c r="H20">
        <v>3.6900000000000001E-3</v>
      </c>
      <c r="J20">
        <v>3961.3571499999998</v>
      </c>
      <c r="K20">
        <v>1.8000000000000001E-4</v>
      </c>
      <c r="M20">
        <v>3961.3571499999998</v>
      </c>
      <c r="N20">
        <v>5.0000000000000001E-4</v>
      </c>
    </row>
    <row r="21" spans="1:14">
      <c r="A21">
        <v>3959.2707300000002</v>
      </c>
      <c r="B21">
        <v>3.1E-4</v>
      </c>
      <c r="D21">
        <v>3959.3546099999999</v>
      </c>
      <c r="E21">
        <v>5.5000000000000003E-4</v>
      </c>
      <c r="G21">
        <v>3959.2707300000002</v>
      </c>
      <c r="H21">
        <v>3.7000000000000002E-3</v>
      </c>
      <c r="J21">
        <v>3959.3003699999999</v>
      </c>
      <c r="K21">
        <v>0</v>
      </c>
      <c r="M21">
        <v>3959.3003699999999</v>
      </c>
      <c r="N21">
        <v>1.6000000000000001E-4</v>
      </c>
    </row>
    <row r="22" spans="1:14">
      <c r="A22">
        <v>3957.2139699999998</v>
      </c>
      <c r="B22">
        <v>5.4000000000000001E-4</v>
      </c>
      <c r="D22">
        <v>3957.29781</v>
      </c>
      <c r="E22">
        <v>6.9999999999999994E-5</v>
      </c>
      <c r="G22">
        <v>3957.2139699999998</v>
      </c>
      <c r="H22">
        <v>1.91E-3</v>
      </c>
      <c r="J22">
        <v>3957.24359</v>
      </c>
      <c r="K22">
        <v>2.3000000000000001E-4</v>
      </c>
      <c r="M22">
        <v>3957.24359</v>
      </c>
      <c r="N22">
        <v>8.0000000000000007E-5</v>
      </c>
    </row>
    <row r="23" spans="1:14">
      <c r="A23">
        <v>3955.1572000000001</v>
      </c>
      <c r="B23">
        <v>9.1E-4</v>
      </c>
      <c r="D23">
        <v>3955.241</v>
      </c>
      <c r="E23">
        <v>0</v>
      </c>
      <c r="G23">
        <v>3955.1572000000001</v>
      </c>
      <c r="H23">
        <v>1.6000000000000001E-3</v>
      </c>
      <c r="J23">
        <v>3955.1868100000002</v>
      </c>
      <c r="K23">
        <v>6.8000000000000005E-4</v>
      </c>
      <c r="M23">
        <v>3955.1868100000002</v>
      </c>
      <c r="N23">
        <v>1.1E-4</v>
      </c>
    </row>
    <row r="24" spans="1:14">
      <c r="A24">
        <v>3953.1004400000002</v>
      </c>
      <c r="B24">
        <v>8.5999999999999998E-4</v>
      </c>
      <c r="D24">
        <v>3953.1841899999999</v>
      </c>
      <c r="E24">
        <v>8.3000000000000001E-4</v>
      </c>
      <c r="G24">
        <v>3953.1004400000002</v>
      </c>
      <c r="H24">
        <v>2.4599999999999999E-3</v>
      </c>
      <c r="J24">
        <v>3953.1300299999998</v>
      </c>
      <c r="K24">
        <v>8.4999999999999995E-4</v>
      </c>
      <c r="M24">
        <v>3953.1300299999998</v>
      </c>
      <c r="N24">
        <v>1.2999999999999999E-4</v>
      </c>
    </row>
    <row r="25" spans="1:14">
      <c r="A25">
        <v>3951.04367</v>
      </c>
      <c r="B25">
        <v>4.6999999999999999E-4</v>
      </c>
      <c r="D25">
        <v>3951.1273799999999</v>
      </c>
      <c r="E25">
        <v>1.9300000000000001E-3</v>
      </c>
      <c r="G25">
        <v>3951.04367</v>
      </c>
      <c r="H25">
        <v>1.47E-3</v>
      </c>
      <c r="J25">
        <v>3951.0732499999999</v>
      </c>
      <c r="K25">
        <v>6.6E-4</v>
      </c>
      <c r="M25">
        <v>3951.0732499999999</v>
      </c>
      <c r="N25">
        <v>1.9000000000000001E-4</v>
      </c>
    </row>
    <row r="26" spans="1:14">
      <c r="A26">
        <v>3948.9869100000001</v>
      </c>
      <c r="B26">
        <v>2.5000000000000001E-4</v>
      </c>
      <c r="D26">
        <v>3949.0705800000001</v>
      </c>
      <c r="E26">
        <v>1.8699999999999999E-3</v>
      </c>
      <c r="G26">
        <v>3948.9869100000001</v>
      </c>
      <c r="H26">
        <v>0</v>
      </c>
      <c r="J26">
        <v>3949.0164799999998</v>
      </c>
      <c r="K26">
        <v>6.4999999999999997E-4</v>
      </c>
      <c r="M26">
        <v>3949.0164799999998</v>
      </c>
      <c r="N26">
        <v>2.1000000000000001E-4</v>
      </c>
    </row>
    <row r="27" spans="1:14">
      <c r="A27">
        <v>3946.9301500000001</v>
      </c>
      <c r="B27">
        <v>1.9000000000000001E-4</v>
      </c>
      <c r="D27">
        <v>3947.01377</v>
      </c>
      <c r="E27">
        <v>1.2199999999999999E-3</v>
      </c>
      <c r="G27">
        <v>3946.9301500000001</v>
      </c>
      <c r="H27">
        <v>7.1000000000000002E-4</v>
      </c>
      <c r="J27">
        <v>3946.9596999999999</v>
      </c>
      <c r="K27">
        <v>9.6000000000000002E-4</v>
      </c>
      <c r="M27">
        <v>3946.9596999999999</v>
      </c>
      <c r="N27">
        <v>2.9E-4</v>
      </c>
    </row>
    <row r="28" spans="1:14">
      <c r="A28">
        <v>3944.87338</v>
      </c>
      <c r="B28">
        <v>1.8000000000000001E-4</v>
      </c>
      <c r="D28">
        <v>3944.95696</v>
      </c>
      <c r="E28">
        <v>1.5100000000000001E-3</v>
      </c>
      <c r="G28">
        <v>3944.87338</v>
      </c>
      <c r="H28">
        <v>2.1299999999999999E-3</v>
      </c>
      <c r="J28">
        <v>3944.90292</v>
      </c>
      <c r="K28">
        <v>1.5200000000000001E-3</v>
      </c>
      <c r="M28">
        <v>3944.90292</v>
      </c>
      <c r="N28">
        <v>6.4999999999999997E-4</v>
      </c>
    </row>
    <row r="29" spans="1:14">
      <c r="A29">
        <v>3942.8166200000001</v>
      </c>
      <c r="B29">
        <v>1.9000000000000001E-4</v>
      </c>
      <c r="D29">
        <v>3942.9001499999999</v>
      </c>
      <c r="E29">
        <v>2.2100000000000002E-3</v>
      </c>
      <c r="G29">
        <v>3942.8166200000001</v>
      </c>
      <c r="H29">
        <v>2.7000000000000001E-3</v>
      </c>
      <c r="J29">
        <v>3942.8461400000001</v>
      </c>
      <c r="K29">
        <v>2.0999999999999999E-3</v>
      </c>
      <c r="M29">
        <v>3942.8461400000001</v>
      </c>
      <c r="N29">
        <v>1.0499999999999999E-3</v>
      </c>
    </row>
    <row r="30" spans="1:14">
      <c r="A30">
        <v>3940.7598499999999</v>
      </c>
      <c r="B30">
        <v>1.7000000000000001E-4</v>
      </c>
      <c r="D30">
        <v>3940.8433500000001</v>
      </c>
      <c r="E30">
        <v>2.1099999999999999E-3</v>
      </c>
      <c r="G30">
        <v>3940.7598499999999</v>
      </c>
      <c r="H30">
        <v>2.6199999999999999E-3</v>
      </c>
      <c r="J30">
        <v>3940.7893600000002</v>
      </c>
      <c r="K30">
        <v>2.0200000000000001E-3</v>
      </c>
      <c r="M30">
        <v>3940.7893600000002</v>
      </c>
      <c r="N30">
        <v>1.15E-3</v>
      </c>
    </row>
    <row r="31" spans="1:14">
      <c r="A31">
        <v>3938.70309</v>
      </c>
      <c r="B31">
        <v>1.6000000000000001E-4</v>
      </c>
      <c r="D31">
        <v>3938.7865400000001</v>
      </c>
      <c r="E31">
        <v>1.42E-3</v>
      </c>
      <c r="G31">
        <v>3938.70309</v>
      </c>
      <c r="H31">
        <v>2.5200000000000001E-3</v>
      </c>
      <c r="J31">
        <v>3938.7325799999999</v>
      </c>
      <c r="K31">
        <v>1.47E-3</v>
      </c>
      <c r="M31">
        <v>3938.7325799999999</v>
      </c>
      <c r="N31">
        <v>1.09E-3</v>
      </c>
    </row>
    <row r="32" spans="1:14">
      <c r="A32">
        <v>3936.64633</v>
      </c>
      <c r="B32">
        <v>2.7E-4</v>
      </c>
      <c r="D32">
        <v>3936.72973</v>
      </c>
      <c r="E32">
        <v>9.2000000000000003E-4</v>
      </c>
      <c r="G32">
        <v>3936.64633</v>
      </c>
      <c r="H32">
        <v>2.33E-3</v>
      </c>
      <c r="J32">
        <v>3936.6758</v>
      </c>
      <c r="K32">
        <v>1.31E-3</v>
      </c>
      <c r="M32">
        <v>3936.6758</v>
      </c>
      <c r="N32">
        <v>1.1999999999999999E-3</v>
      </c>
    </row>
    <row r="33" spans="1:14">
      <c r="A33">
        <v>3934.5895599999999</v>
      </c>
      <c r="B33">
        <v>6.2E-4</v>
      </c>
      <c r="D33">
        <v>3934.67292</v>
      </c>
      <c r="E33">
        <v>1.1100000000000001E-3</v>
      </c>
      <c r="G33">
        <v>3934.5895599999999</v>
      </c>
      <c r="H33">
        <v>2.3900000000000002E-3</v>
      </c>
      <c r="J33">
        <v>3934.6190200000001</v>
      </c>
      <c r="K33">
        <v>1.47E-3</v>
      </c>
      <c r="M33">
        <v>3934.6190200000001</v>
      </c>
      <c r="N33">
        <v>1.57E-3</v>
      </c>
    </row>
    <row r="34" spans="1:14">
      <c r="A34">
        <v>3932.5328</v>
      </c>
      <c r="B34">
        <v>8.8000000000000003E-4</v>
      </c>
      <c r="D34">
        <v>3932.6161099999999</v>
      </c>
      <c r="E34">
        <v>1.7700000000000001E-3</v>
      </c>
      <c r="G34">
        <v>3932.5328</v>
      </c>
      <c r="H34">
        <v>3.1900000000000001E-3</v>
      </c>
      <c r="J34">
        <v>3932.5622400000002</v>
      </c>
      <c r="K34">
        <v>1.66E-3</v>
      </c>
      <c r="M34">
        <v>3932.5622400000002</v>
      </c>
      <c r="N34">
        <v>1.8500000000000001E-3</v>
      </c>
    </row>
    <row r="35" spans="1:14">
      <c r="A35">
        <v>3930.4760299999998</v>
      </c>
      <c r="B35">
        <v>8.8999999999999995E-4</v>
      </c>
      <c r="D35">
        <v>3930.5593100000001</v>
      </c>
      <c r="E35">
        <v>2.0999999999999999E-3</v>
      </c>
      <c r="G35">
        <v>3930.4760299999998</v>
      </c>
      <c r="H35">
        <v>3.31E-3</v>
      </c>
      <c r="J35">
        <v>3930.5054599999999</v>
      </c>
      <c r="K35">
        <v>1.57E-3</v>
      </c>
      <c r="M35">
        <v>3930.5054599999999</v>
      </c>
      <c r="N35">
        <v>1.5100000000000001E-3</v>
      </c>
    </row>
    <row r="36" spans="1:14">
      <c r="A36">
        <v>3928.4192699999999</v>
      </c>
      <c r="B36">
        <v>8.8999999999999995E-4</v>
      </c>
      <c r="D36">
        <v>3928.5025000000001</v>
      </c>
      <c r="E36">
        <v>2.33E-3</v>
      </c>
      <c r="G36">
        <v>3928.4192699999999</v>
      </c>
      <c r="H36">
        <v>1.98E-3</v>
      </c>
      <c r="J36">
        <v>3928.44868</v>
      </c>
      <c r="K36">
        <v>1.23E-3</v>
      </c>
      <c r="M36">
        <v>3928.44868</v>
      </c>
      <c r="N36">
        <v>1.0499999999999999E-3</v>
      </c>
    </row>
    <row r="37" spans="1:14">
      <c r="A37">
        <v>3926.3625099999999</v>
      </c>
      <c r="B37">
        <v>8.0999999999999996E-4</v>
      </c>
      <c r="D37">
        <v>3926.44569</v>
      </c>
      <c r="E37">
        <v>2.8400000000000001E-3</v>
      </c>
      <c r="G37">
        <v>3926.3625099999999</v>
      </c>
      <c r="H37">
        <v>9.5E-4</v>
      </c>
      <c r="J37">
        <v>3926.3919000000001</v>
      </c>
      <c r="K37">
        <v>1.33E-3</v>
      </c>
      <c r="M37">
        <v>3926.3919000000001</v>
      </c>
      <c r="N37">
        <v>1.16E-3</v>
      </c>
    </row>
    <row r="38" spans="1:14">
      <c r="A38">
        <v>3924.3057399999998</v>
      </c>
      <c r="B38">
        <v>5.5000000000000003E-4</v>
      </c>
      <c r="D38">
        <v>3924.38888</v>
      </c>
      <c r="E38">
        <v>2.5400000000000002E-3</v>
      </c>
      <c r="G38">
        <v>3924.3057399999998</v>
      </c>
      <c r="H38">
        <v>1.9499999999999999E-3</v>
      </c>
      <c r="J38">
        <v>3924.3351200000002</v>
      </c>
      <c r="K38">
        <v>1.89E-3</v>
      </c>
      <c r="M38">
        <v>3924.3351200000002</v>
      </c>
      <c r="N38">
        <v>1.3799999999999999E-3</v>
      </c>
    </row>
    <row r="39" spans="1:14">
      <c r="A39">
        <v>3922.2489799999998</v>
      </c>
      <c r="B39">
        <v>1.9000000000000001E-4</v>
      </c>
      <c r="D39">
        <v>3922.3320800000001</v>
      </c>
      <c r="E39">
        <v>1.49E-3</v>
      </c>
      <c r="G39">
        <v>3922.2489799999998</v>
      </c>
      <c r="H39">
        <v>3.65E-3</v>
      </c>
      <c r="J39">
        <v>3922.2783399999998</v>
      </c>
      <c r="K39">
        <v>2.15E-3</v>
      </c>
      <c r="M39">
        <v>3922.2783399999998</v>
      </c>
      <c r="N39">
        <v>1.2999999999999999E-3</v>
      </c>
    </row>
    <row r="40" spans="1:14">
      <c r="A40">
        <v>3920.1922100000002</v>
      </c>
      <c r="B40">
        <v>1.9000000000000001E-4</v>
      </c>
      <c r="D40">
        <v>3920.2752700000001</v>
      </c>
      <c r="E40">
        <v>1.24E-3</v>
      </c>
      <c r="G40">
        <v>3920.1922100000002</v>
      </c>
      <c r="H40">
        <v>4.8700000000000002E-3</v>
      </c>
      <c r="J40">
        <v>3920.22156</v>
      </c>
      <c r="K40">
        <v>1.6999999999999999E-3</v>
      </c>
      <c r="M40">
        <v>3920.22156</v>
      </c>
      <c r="N40">
        <v>1.1000000000000001E-3</v>
      </c>
    </row>
    <row r="41" spans="1:14">
      <c r="A41">
        <v>3918.1354500000002</v>
      </c>
      <c r="B41">
        <v>6.7000000000000002E-4</v>
      </c>
      <c r="D41">
        <v>3918.2184600000001</v>
      </c>
      <c r="E41">
        <v>1.83E-3</v>
      </c>
      <c r="G41">
        <v>3918.1354500000002</v>
      </c>
      <c r="H41">
        <v>6.4200000000000004E-3</v>
      </c>
      <c r="J41">
        <v>3918.1647800000001</v>
      </c>
      <c r="K41">
        <v>1.1900000000000001E-3</v>
      </c>
      <c r="M41">
        <v>3918.1647800000001</v>
      </c>
      <c r="N41">
        <v>1E-3</v>
      </c>
    </row>
    <row r="42" spans="1:14">
      <c r="A42">
        <v>3916.0786899999998</v>
      </c>
      <c r="B42">
        <v>8.0999999999999996E-4</v>
      </c>
      <c r="D42">
        <v>3916.16165</v>
      </c>
      <c r="E42">
        <v>2.2100000000000002E-3</v>
      </c>
      <c r="G42">
        <v>3916.0786899999998</v>
      </c>
      <c r="H42">
        <v>7.0000000000000001E-3</v>
      </c>
      <c r="J42">
        <v>3916.1080000000002</v>
      </c>
      <c r="K42">
        <v>1.1999999999999999E-3</v>
      </c>
      <c r="M42">
        <v>3916.1080000000002</v>
      </c>
      <c r="N42">
        <v>1.07E-3</v>
      </c>
    </row>
    <row r="43" spans="1:14">
      <c r="A43">
        <v>3914.0219200000001</v>
      </c>
      <c r="B43">
        <v>3.8999999999999999E-4</v>
      </c>
      <c r="D43">
        <v>3914.1048500000002</v>
      </c>
      <c r="E43">
        <v>2.5100000000000001E-3</v>
      </c>
      <c r="G43">
        <v>3914.0219200000001</v>
      </c>
      <c r="H43">
        <v>5.4299999999999999E-3</v>
      </c>
      <c r="J43">
        <v>3914.05123</v>
      </c>
      <c r="K43">
        <v>1.0399999999999999E-3</v>
      </c>
      <c r="M43">
        <v>3914.05123</v>
      </c>
      <c r="N43">
        <v>1.17E-3</v>
      </c>
    </row>
    <row r="44" spans="1:14">
      <c r="A44">
        <v>3911.9651600000002</v>
      </c>
      <c r="B44">
        <v>0</v>
      </c>
      <c r="D44">
        <v>3912.0480400000001</v>
      </c>
      <c r="E44">
        <v>2.5699999999999998E-3</v>
      </c>
      <c r="G44">
        <v>3911.9651600000002</v>
      </c>
      <c r="H44">
        <v>3.4299999999999999E-3</v>
      </c>
      <c r="J44">
        <v>3911.9944500000001</v>
      </c>
      <c r="K44">
        <v>8.0999999999999996E-4</v>
      </c>
      <c r="M44">
        <v>3911.9944500000001</v>
      </c>
      <c r="N44">
        <v>1.32E-3</v>
      </c>
    </row>
    <row r="45" spans="1:14">
      <c r="A45">
        <v>3909.9083900000001</v>
      </c>
      <c r="B45">
        <v>2.0000000000000002E-5</v>
      </c>
      <c r="D45">
        <v>3909.9912300000001</v>
      </c>
      <c r="E45">
        <v>1.83E-3</v>
      </c>
      <c r="G45">
        <v>3909.9083900000001</v>
      </c>
      <c r="H45">
        <v>2.5300000000000001E-3</v>
      </c>
      <c r="J45">
        <v>3909.9376699999998</v>
      </c>
      <c r="K45">
        <v>7.6000000000000004E-4</v>
      </c>
      <c r="M45">
        <v>3909.9376699999998</v>
      </c>
      <c r="N45">
        <v>1.3600000000000001E-3</v>
      </c>
    </row>
    <row r="46" spans="1:14">
      <c r="A46">
        <v>3907.8516300000001</v>
      </c>
      <c r="B46">
        <v>2.7999999999999998E-4</v>
      </c>
      <c r="D46">
        <v>3907.93442</v>
      </c>
      <c r="E46">
        <v>1.1100000000000001E-3</v>
      </c>
      <c r="G46">
        <v>3907.8516300000001</v>
      </c>
      <c r="H46">
        <v>1.8E-3</v>
      </c>
      <c r="J46">
        <v>3907.8808899999999</v>
      </c>
      <c r="K46">
        <v>4.8999999999999998E-4</v>
      </c>
      <c r="M46">
        <v>3907.8808899999999</v>
      </c>
      <c r="N46">
        <v>1.25E-3</v>
      </c>
    </row>
    <row r="47" spans="1:14">
      <c r="A47">
        <v>3905.7948700000002</v>
      </c>
      <c r="B47">
        <v>3.5E-4</v>
      </c>
      <c r="D47">
        <v>3905.8776200000002</v>
      </c>
      <c r="E47">
        <v>8.4999999999999995E-4</v>
      </c>
      <c r="G47">
        <v>3905.7948700000002</v>
      </c>
      <c r="H47">
        <v>8.0999999999999996E-4</v>
      </c>
      <c r="J47">
        <v>3905.82411</v>
      </c>
      <c r="K47">
        <v>7.2999999999999996E-4</v>
      </c>
      <c r="M47">
        <v>3905.82411</v>
      </c>
      <c r="N47">
        <v>1.3699999999999999E-3</v>
      </c>
    </row>
    <row r="48" spans="1:14">
      <c r="A48">
        <v>3903.7381</v>
      </c>
      <c r="B48">
        <v>2.9E-4</v>
      </c>
      <c r="D48">
        <v>3903.8208100000002</v>
      </c>
      <c r="E48">
        <v>7.7999999999999999E-4</v>
      </c>
      <c r="G48">
        <v>3903.7381</v>
      </c>
      <c r="H48">
        <v>5.9000000000000003E-4</v>
      </c>
      <c r="J48">
        <v>3903.7673300000001</v>
      </c>
      <c r="K48">
        <v>1.81E-3</v>
      </c>
      <c r="M48">
        <v>3903.7673300000001</v>
      </c>
      <c r="N48">
        <v>1.6999999999999999E-3</v>
      </c>
    </row>
    <row r="49" spans="1:14">
      <c r="A49">
        <v>3901.6813400000001</v>
      </c>
      <c r="B49">
        <v>2.5999999999999998E-4</v>
      </c>
      <c r="D49">
        <v>3901.7640000000001</v>
      </c>
      <c r="E49">
        <v>1.48E-3</v>
      </c>
      <c r="G49">
        <v>3901.6813400000001</v>
      </c>
      <c r="H49">
        <v>1.49E-3</v>
      </c>
      <c r="J49">
        <v>3901.7105499999998</v>
      </c>
      <c r="K49">
        <v>2.33E-3</v>
      </c>
      <c r="M49">
        <v>3901.7105499999998</v>
      </c>
      <c r="N49">
        <v>1.4599999999999999E-3</v>
      </c>
    </row>
    <row r="50" spans="1:14">
      <c r="A50">
        <v>3899.6245699999999</v>
      </c>
      <c r="B50">
        <v>3.8999999999999999E-4</v>
      </c>
      <c r="D50">
        <v>3899.7071900000001</v>
      </c>
      <c r="E50">
        <v>2.4499999999999999E-3</v>
      </c>
      <c r="G50">
        <v>3899.6245699999999</v>
      </c>
      <c r="H50">
        <v>3.1800000000000001E-3</v>
      </c>
      <c r="J50">
        <v>3899.6537699999999</v>
      </c>
      <c r="K50">
        <v>2.2200000000000002E-3</v>
      </c>
      <c r="M50">
        <v>3899.6537699999999</v>
      </c>
      <c r="N50">
        <v>8.0000000000000004E-4</v>
      </c>
    </row>
    <row r="51" spans="1:14">
      <c r="A51">
        <v>3897.56781</v>
      </c>
      <c r="B51">
        <v>7.2000000000000005E-4</v>
      </c>
      <c r="D51">
        <v>3897.6503899999998</v>
      </c>
      <c r="E51">
        <v>2.2200000000000002E-3</v>
      </c>
      <c r="G51">
        <v>3897.56781</v>
      </c>
      <c r="H51">
        <v>4.1700000000000001E-3</v>
      </c>
      <c r="J51">
        <v>3897.59699</v>
      </c>
      <c r="K51">
        <v>2.0899999999999998E-3</v>
      </c>
      <c r="M51">
        <v>3897.59699</v>
      </c>
      <c r="N51">
        <v>4.6000000000000001E-4</v>
      </c>
    </row>
    <row r="52" spans="1:14">
      <c r="A52">
        <v>3895.5110500000001</v>
      </c>
      <c r="B52">
        <v>9.5E-4</v>
      </c>
      <c r="D52">
        <v>3895.5935800000002</v>
      </c>
      <c r="E52">
        <v>1.0499999999999999E-3</v>
      </c>
      <c r="G52">
        <v>3895.5110500000001</v>
      </c>
      <c r="H52">
        <v>3.64E-3</v>
      </c>
      <c r="J52">
        <v>3895.5402100000001</v>
      </c>
      <c r="K52">
        <v>1.7099999999999999E-3</v>
      </c>
      <c r="M52">
        <v>3895.5402100000001</v>
      </c>
      <c r="N52">
        <v>3.6000000000000002E-4</v>
      </c>
    </row>
    <row r="53" spans="1:14">
      <c r="A53">
        <v>3893.4542799999999</v>
      </c>
      <c r="B53">
        <v>1.16E-3</v>
      </c>
      <c r="D53">
        <v>3893.5367700000002</v>
      </c>
      <c r="E53">
        <v>0</v>
      </c>
      <c r="G53">
        <v>3893.4542799999999</v>
      </c>
      <c r="H53">
        <v>2.9199999999999999E-3</v>
      </c>
      <c r="J53">
        <v>3893.4834300000002</v>
      </c>
      <c r="K53">
        <v>1.3500000000000001E-3</v>
      </c>
      <c r="M53">
        <v>3893.4834300000002</v>
      </c>
      <c r="N53">
        <v>4.8000000000000001E-4</v>
      </c>
    </row>
    <row r="54" spans="1:14">
      <c r="A54">
        <v>3891.39752</v>
      </c>
      <c r="B54">
        <v>1.2099999999999999E-3</v>
      </c>
      <c r="D54">
        <v>3891.4799600000001</v>
      </c>
      <c r="E54">
        <v>4.8000000000000001E-4</v>
      </c>
      <c r="G54">
        <v>3891.39752</v>
      </c>
      <c r="H54">
        <v>4.3499999999999997E-3</v>
      </c>
      <c r="J54">
        <v>3891.4266499999999</v>
      </c>
      <c r="K54">
        <v>1.5900000000000001E-3</v>
      </c>
      <c r="M54">
        <v>3891.4266499999999</v>
      </c>
      <c r="N54">
        <v>1.0399999999999999E-3</v>
      </c>
    </row>
    <row r="55" spans="1:14">
      <c r="A55">
        <v>3889.3407499999998</v>
      </c>
      <c r="B55">
        <v>6.4999999999999997E-4</v>
      </c>
      <c r="D55">
        <v>3889.4231599999998</v>
      </c>
      <c r="E55">
        <v>2.0600000000000002E-3</v>
      </c>
      <c r="G55">
        <v>3889.3407499999998</v>
      </c>
      <c r="H55">
        <v>6.1799999999999997E-3</v>
      </c>
      <c r="J55">
        <v>3889.36987</v>
      </c>
      <c r="K55">
        <v>1.97E-3</v>
      </c>
      <c r="M55">
        <v>3889.36987</v>
      </c>
      <c r="N55">
        <v>1.82E-3</v>
      </c>
    </row>
    <row r="56" spans="1:14">
      <c r="A56">
        <v>3887.2839899999999</v>
      </c>
      <c r="B56">
        <v>0</v>
      </c>
      <c r="D56">
        <v>3887.3663499999998</v>
      </c>
      <c r="E56">
        <v>2.7799999999999999E-3</v>
      </c>
      <c r="G56">
        <v>3887.2839899999999</v>
      </c>
      <c r="H56">
        <v>5.6299999999999996E-3</v>
      </c>
      <c r="J56">
        <v>3887.3130900000001</v>
      </c>
      <c r="K56">
        <v>1.64E-3</v>
      </c>
      <c r="M56">
        <v>3887.3130900000001</v>
      </c>
      <c r="N56">
        <v>2.0999999999999999E-3</v>
      </c>
    </row>
    <row r="57" spans="1:14">
      <c r="A57">
        <v>3885.22723</v>
      </c>
      <c r="B57">
        <v>9.0000000000000006E-5</v>
      </c>
      <c r="D57">
        <v>3885.3095400000002</v>
      </c>
      <c r="E57">
        <v>3.0000000000000001E-3</v>
      </c>
      <c r="G57">
        <v>3885.22723</v>
      </c>
      <c r="H57">
        <v>5.2599999999999999E-3</v>
      </c>
      <c r="J57">
        <v>3885.2563100000002</v>
      </c>
      <c r="K57">
        <v>1.1000000000000001E-3</v>
      </c>
      <c r="M57">
        <v>3885.2563100000002</v>
      </c>
      <c r="N57">
        <v>1.4499999999999999E-3</v>
      </c>
    </row>
    <row r="58" spans="1:14">
      <c r="A58">
        <v>3883.1704599999998</v>
      </c>
      <c r="B58">
        <v>6.3000000000000003E-4</v>
      </c>
      <c r="D58">
        <v>3883.2527300000002</v>
      </c>
      <c r="E58">
        <v>3.0899999999999999E-3</v>
      </c>
      <c r="G58">
        <v>3883.1704599999998</v>
      </c>
      <c r="H58">
        <v>5.4299999999999999E-3</v>
      </c>
      <c r="J58">
        <v>3883.1995299999999</v>
      </c>
      <c r="K58">
        <v>1.66E-3</v>
      </c>
      <c r="M58">
        <v>3883.1995299999999</v>
      </c>
      <c r="N58">
        <v>1.3500000000000001E-3</v>
      </c>
    </row>
    <row r="59" spans="1:14">
      <c r="A59">
        <v>3881.1136999999999</v>
      </c>
      <c r="B59">
        <v>5.5999999999999995E-4</v>
      </c>
      <c r="D59">
        <v>3881.1959200000001</v>
      </c>
      <c r="E59">
        <v>2.47E-3</v>
      </c>
      <c r="G59">
        <v>3881.1136999999999</v>
      </c>
      <c r="H59">
        <v>6.1700000000000001E-3</v>
      </c>
      <c r="J59">
        <v>3881.14275</v>
      </c>
      <c r="K59">
        <v>2.5899999999999999E-3</v>
      </c>
      <c r="M59">
        <v>3881.14275</v>
      </c>
      <c r="N59">
        <v>1.9599999999999999E-3</v>
      </c>
    </row>
    <row r="60" spans="1:14">
      <c r="A60">
        <v>3879.0569300000002</v>
      </c>
      <c r="B60">
        <v>1.1E-4</v>
      </c>
      <c r="D60">
        <v>3879.1391199999998</v>
      </c>
      <c r="E60">
        <v>1.4400000000000001E-3</v>
      </c>
      <c r="G60">
        <v>3879.0569300000002</v>
      </c>
      <c r="H60">
        <v>7.8899999999999994E-3</v>
      </c>
      <c r="J60">
        <v>3879.0859799999998</v>
      </c>
      <c r="K60">
        <v>2.3500000000000001E-3</v>
      </c>
      <c r="M60">
        <v>3879.0859799999998</v>
      </c>
      <c r="N60">
        <v>1.64E-3</v>
      </c>
    </row>
    <row r="61" spans="1:14">
      <c r="A61">
        <v>3877.0001699999998</v>
      </c>
      <c r="B61">
        <v>8.0000000000000007E-5</v>
      </c>
      <c r="D61">
        <v>3877.0823099999998</v>
      </c>
      <c r="E61">
        <v>6.9999999999999999E-4</v>
      </c>
      <c r="G61">
        <v>3877.0001699999998</v>
      </c>
      <c r="H61">
        <v>6.1700000000000001E-3</v>
      </c>
      <c r="J61">
        <v>3877.0291999999999</v>
      </c>
      <c r="K61">
        <v>1.81E-3</v>
      </c>
      <c r="M61">
        <v>3877.0291999999999</v>
      </c>
      <c r="N61">
        <v>1.41E-3</v>
      </c>
    </row>
    <row r="62" spans="1:14">
      <c r="A62">
        <v>3874.9434099999999</v>
      </c>
      <c r="B62">
        <v>1.7000000000000001E-4</v>
      </c>
      <c r="D62">
        <v>3875.0255000000002</v>
      </c>
      <c r="E62">
        <v>8.4000000000000003E-4</v>
      </c>
      <c r="G62">
        <v>3874.9434099999999</v>
      </c>
      <c r="H62">
        <v>2.6800000000000001E-3</v>
      </c>
      <c r="J62">
        <v>3874.9724200000001</v>
      </c>
      <c r="K62">
        <v>2.16E-3</v>
      </c>
      <c r="M62">
        <v>3874.9724200000001</v>
      </c>
      <c r="N62">
        <v>2.1800000000000001E-3</v>
      </c>
    </row>
    <row r="63" spans="1:14">
      <c r="A63">
        <v>3872.8866400000002</v>
      </c>
      <c r="B63">
        <v>1.8000000000000001E-4</v>
      </c>
      <c r="D63">
        <v>3872.9686900000002</v>
      </c>
      <c r="E63">
        <v>2.6099999999999999E-3</v>
      </c>
      <c r="G63">
        <v>3872.8866400000002</v>
      </c>
      <c r="H63">
        <v>1.72E-3</v>
      </c>
      <c r="J63">
        <v>3872.9156400000002</v>
      </c>
      <c r="K63">
        <v>2.3999999999999998E-3</v>
      </c>
      <c r="M63">
        <v>3872.9156400000002</v>
      </c>
      <c r="N63">
        <v>2.9199999999999999E-3</v>
      </c>
    </row>
    <row r="64" spans="1:14">
      <c r="A64">
        <v>3870.8298799999998</v>
      </c>
      <c r="B64">
        <v>3.4000000000000002E-4</v>
      </c>
      <c r="D64">
        <v>3870.9118899999999</v>
      </c>
      <c r="E64">
        <v>4.5100000000000001E-3</v>
      </c>
      <c r="G64">
        <v>3870.8298799999998</v>
      </c>
      <c r="H64">
        <v>2.4099999999999998E-3</v>
      </c>
      <c r="J64">
        <v>3870.8588599999998</v>
      </c>
      <c r="K64">
        <v>1.66E-3</v>
      </c>
      <c r="M64">
        <v>3870.8588599999998</v>
      </c>
      <c r="N64">
        <v>2.3600000000000001E-3</v>
      </c>
    </row>
    <row r="65" spans="1:14">
      <c r="A65">
        <v>3868.7731100000001</v>
      </c>
      <c r="B65">
        <v>4.2999999999999999E-4</v>
      </c>
      <c r="D65">
        <v>3868.8550799999998</v>
      </c>
      <c r="E65">
        <v>4.0800000000000003E-3</v>
      </c>
      <c r="G65">
        <v>3868.7731100000001</v>
      </c>
      <c r="H65">
        <v>3.5500000000000002E-3</v>
      </c>
      <c r="J65">
        <v>3868.8020799999999</v>
      </c>
      <c r="K65">
        <v>1.07E-3</v>
      </c>
      <c r="M65">
        <v>3868.8020799999999</v>
      </c>
      <c r="N65">
        <v>1.17E-3</v>
      </c>
    </row>
    <row r="66" spans="1:14">
      <c r="A66">
        <v>3866.7163500000001</v>
      </c>
      <c r="B66">
        <v>3.1E-4</v>
      </c>
      <c r="D66">
        <v>3866.7982699999998</v>
      </c>
      <c r="E66">
        <v>2.3E-3</v>
      </c>
      <c r="G66">
        <v>3866.7163500000001</v>
      </c>
      <c r="H66">
        <v>4.1599999999999996E-3</v>
      </c>
      <c r="J66">
        <v>3866.7453</v>
      </c>
      <c r="K66">
        <v>1.2899999999999999E-3</v>
      </c>
      <c r="M66">
        <v>3866.7453</v>
      </c>
      <c r="N66">
        <v>1.2600000000000001E-3</v>
      </c>
    </row>
    <row r="67" spans="1:14">
      <c r="A67">
        <v>3864.6595900000002</v>
      </c>
      <c r="B67">
        <v>1.3999999999999999E-4</v>
      </c>
      <c r="D67">
        <v>3864.7414600000002</v>
      </c>
      <c r="E67">
        <v>1.39E-3</v>
      </c>
      <c r="G67">
        <v>3864.6595900000002</v>
      </c>
      <c r="H67">
        <v>3.8500000000000001E-3</v>
      </c>
      <c r="J67">
        <v>3864.6885200000002</v>
      </c>
      <c r="K67">
        <v>1.6299999999999999E-3</v>
      </c>
      <c r="M67">
        <v>3864.6885200000002</v>
      </c>
      <c r="N67">
        <v>1.8799999999999999E-3</v>
      </c>
    </row>
    <row r="68" spans="1:14">
      <c r="A68">
        <v>3862.6028200000001</v>
      </c>
      <c r="B68">
        <v>8.0000000000000007E-5</v>
      </c>
      <c r="D68">
        <v>3862.6846599999999</v>
      </c>
      <c r="E68">
        <v>1.6299999999999999E-3</v>
      </c>
      <c r="G68">
        <v>3862.6028200000001</v>
      </c>
      <c r="H68">
        <v>3.5200000000000001E-3</v>
      </c>
      <c r="J68">
        <v>3862.6317399999998</v>
      </c>
      <c r="K68">
        <v>1.89E-3</v>
      </c>
      <c r="M68">
        <v>3862.6317399999998</v>
      </c>
      <c r="N68">
        <v>1.9E-3</v>
      </c>
    </row>
    <row r="69" spans="1:14">
      <c r="A69">
        <v>3860.5460600000001</v>
      </c>
      <c r="B69">
        <v>3.1E-4</v>
      </c>
      <c r="D69">
        <v>3860.6278499999999</v>
      </c>
      <c r="E69">
        <v>1.67E-3</v>
      </c>
      <c r="G69">
        <v>3860.5460600000001</v>
      </c>
      <c r="H69">
        <v>3.7399999999999998E-3</v>
      </c>
      <c r="J69">
        <v>3860.5749599999999</v>
      </c>
      <c r="K69">
        <v>2.3400000000000001E-3</v>
      </c>
      <c r="M69">
        <v>3860.5749599999999</v>
      </c>
      <c r="N69">
        <v>1.7700000000000001E-3</v>
      </c>
    </row>
    <row r="70" spans="1:14">
      <c r="A70">
        <v>3858.48929</v>
      </c>
      <c r="B70">
        <v>6.8999999999999997E-4</v>
      </c>
      <c r="D70">
        <v>3858.5710399999998</v>
      </c>
      <c r="E70">
        <v>1.4499999999999999E-3</v>
      </c>
      <c r="G70">
        <v>3858.48929</v>
      </c>
      <c r="H70">
        <v>3.49E-3</v>
      </c>
      <c r="J70">
        <v>3858.51818</v>
      </c>
      <c r="K70">
        <v>2.7499999999999998E-3</v>
      </c>
      <c r="M70">
        <v>3858.51818</v>
      </c>
      <c r="N70">
        <v>1.98E-3</v>
      </c>
    </row>
    <row r="71" spans="1:14">
      <c r="A71">
        <v>3856.43253</v>
      </c>
      <c r="B71">
        <v>9.7999999999999997E-4</v>
      </c>
      <c r="D71">
        <v>3856.5142300000002</v>
      </c>
      <c r="E71">
        <v>1.7799999999999999E-3</v>
      </c>
      <c r="G71">
        <v>3856.43253</v>
      </c>
      <c r="H71">
        <v>1.6800000000000001E-3</v>
      </c>
      <c r="J71">
        <v>3856.4614000000001</v>
      </c>
      <c r="K71">
        <v>2.82E-3</v>
      </c>
      <c r="M71">
        <v>3856.4614000000001</v>
      </c>
      <c r="N71">
        <v>2.5799999999999998E-3</v>
      </c>
    </row>
    <row r="72" spans="1:14">
      <c r="A72">
        <v>3854.3757700000001</v>
      </c>
      <c r="B72">
        <v>8.0999999999999996E-4</v>
      </c>
      <c r="D72">
        <v>3854.4574299999999</v>
      </c>
      <c r="E72">
        <v>1.9E-3</v>
      </c>
      <c r="G72">
        <v>3854.3757700000001</v>
      </c>
      <c r="H72">
        <v>1.2899999999999999E-3</v>
      </c>
      <c r="J72">
        <v>3854.4046199999998</v>
      </c>
      <c r="K72">
        <v>2.82E-3</v>
      </c>
      <c r="M72">
        <v>3854.4046199999998</v>
      </c>
      <c r="N72">
        <v>2.2300000000000002E-3</v>
      </c>
    </row>
    <row r="73" spans="1:14">
      <c r="A73">
        <v>3852.319</v>
      </c>
      <c r="B73">
        <v>1.7000000000000001E-4</v>
      </c>
      <c r="D73">
        <v>3852.4006199999999</v>
      </c>
      <c r="E73">
        <v>1.6299999999999999E-3</v>
      </c>
      <c r="G73">
        <v>3852.319</v>
      </c>
      <c r="H73">
        <v>4.9100000000000003E-3</v>
      </c>
      <c r="J73">
        <v>3852.3478399999999</v>
      </c>
      <c r="K73">
        <v>2.82E-3</v>
      </c>
      <c r="M73">
        <v>3852.3478399999999</v>
      </c>
      <c r="N73">
        <v>2.9999999999999997E-4</v>
      </c>
    </row>
    <row r="74" spans="1:14">
      <c r="A74">
        <v>3850.26224</v>
      </c>
      <c r="B74">
        <v>6.9999999999999994E-5</v>
      </c>
      <c r="D74">
        <v>3850.3438099999998</v>
      </c>
      <c r="E74">
        <v>2.1700000000000001E-3</v>
      </c>
      <c r="G74">
        <v>3850.26224</v>
      </c>
      <c r="H74">
        <v>5.6600000000000001E-3</v>
      </c>
      <c r="J74">
        <v>3850.29106</v>
      </c>
      <c r="K74">
        <v>2.7699999999999999E-3</v>
      </c>
      <c r="M74">
        <v>3850.29106</v>
      </c>
      <c r="N74">
        <v>0</v>
      </c>
    </row>
    <row r="75" spans="1:14">
      <c r="A75">
        <v>3848.2054699999999</v>
      </c>
      <c r="B75">
        <v>2.7999999999999998E-4</v>
      </c>
      <c r="D75">
        <v>3848.2869999999998</v>
      </c>
      <c r="E75">
        <v>1.8799999999999999E-3</v>
      </c>
      <c r="G75">
        <v>3848.2054699999999</v>
      </c>
      <c r="H75">
        <v>3.9899999999999996E-3</v>
      </c>
      <c r="J75">
        <v>3848.2342800000001</v>
      </c>
      <c r="K75">
        <v>2.8600000000000001E-3</v>
      </c>
      <c r="M75">
        <v>3848.2342800000001</v>
      </c>
      <c r="N75">
        <v>1.1000000000000001E-3</v>
      </c>
    </row>
    <row r="76" spans="1:14">
      <c r="A76">
        <v>3846.1487099999999</v>
      </c>
      <c r="B76">
        <v>2.7E-4</v>
      </c>
      <c r="D76">
        <v>3846.2302</v>
      </c>
      <c r="E76">
        <v>7.3999999999999999E-4</v>
      </c>
      <c r="G76">
        <v>3846.1487099999999</v>
      </c>
      <c r="H76">
        <v>2.1700000000000001E-3</v>
      </c>
      <c r="J76">
        <v>3846.1774999999998</v>
      </c>
      <c r="K76">
        <v>2.8800000000000002E-3</v>
      </c>
      <c r="M76">
        <v>3846.1774999999998</v>
      </c>
      <c r="N76">
        <v>2.1299999999999999E-3</v>
      </c>
    </row>
    <row r="77" spans="1:14">
      <c r="A77">
        <v>3844.09195</v>
      </c>
      <c r="B77">
        <v>3.0000000000000001E-5</v>
      </c>
      <c r="D77">
        <v>3844.1733899999999</v>
      </c>
      <c r="E77">
        <v>2.2000000000000001E-4</v>
      </c>
      <c r="G77">
        <v>3844.09195</v>
      </c>
      <c r="H77">
        <v>6.6E-4</v>
      </c>
      <c r="J77">
        <v>3844.1207300000001</v>
      </c>
      <c r="K77">
        <v>2.7699999999999999E-3</v>
      </c>
      <c r="M77">
        <v>3844.1207300000001</v>
      </c>
      <c r="N77">
        <v>2.2699999999999999E-3</v>
      </c>
    </row>
    <row r="78" spans="1:14">
      <c r="A78">
        <v>3842.0351799999999</v>
      </c>
      <c r="B78">
        <v>6.0000000000000002E-5</v>
      </c>
      <c r="D78">
        <v>3842.1165799999999</v>
      </c>
      <c r="E78">
        <v>2.0000000000000001E-4</v>
      </c>
      <c r="G78">
        <v>3842.0351799999999</v>
      </c>
      <c r="H78">
        <v>0</v>
      </c>
      <c r="J78">
        <v>3842.0639500000002</v>
      </c>
      <c r="K78">
        <v>2.9099999999999998E-3</v>
      </c>
      <c r="M78">
        <v>3842.0639500000002</v>
      </c>
      <c r="N78">
        <v>1.83E-3</v>
      </c>
    </row>
    <row r="79" spans="1:14">
      <c r="A79">
        <v>3839.9784199999999</v>
      </c>
      <c r="B79">
        <v>4.2999999999999999E-4</v>
      </c>
      <c r="D79">
        <v>3840.0597699999998</v>
      </c>
      <c r="E79">
        <v>5.6999999999999998E-4</v>
      </c>
      <c r="G79">
        <v>3839.9784199999999</v>
      </c>
      <c r="H79">
        <v>6.4000000000000005E-4</v>
      </c>
      <c r="J79">
        <v>3840.0071699999999</v>
      </c>
      <c r="K79">
        <v>3.2499999999999999E-3</v>
      </c>
      <c r="M79">
        <v>3840.0071699999999</v>
      </c>
      <c r="N79">
        <v>1.91E-3</v>
      </c>
    </row>
    <row r="80" spans="1:14">
      <c r="A80">
        <v>3837.9216500000002</v>
      </c>
      <c r="B80">
        <v>4.6000000000000001E-4</v>
      </c>
      <c r="D80">
        <v>3838.00297</v>
      </c>
      <c r="E80">
        <v>1.9E-3</v>
      </c>
      <c r="G80">
        <v>3837.9216500000002</v>
      </c>
      <c r="H80">
        <v>4.3400000000000001E-3</v>
      </c>
      <c r="J80">
        <v>3837.95039</v>
      </c>
      <c r="K80">
        <v>3.2599999999999999E-3</v>
      </c>
      <c r="M80">
        <v>3837.95039</v>
      </c>
      <c r="N80">
        <v>1.9400000000000001E-3</v>
      </c>
    </row>
    <row r="81" spans="1:14">
      <c r="A81">
        <v>3835.8648899999998</v>
      </c>
      <c r="B81">
        <v>2.9E-4</v>
      </c>
      <c r="D81">
        <v>3835.94616</v>
      </c>
      <c r="E81">
        <v>2.7000000000000001E-3</v>
      </c>
      <c r="G81">
        <v>3835.8648899999998</v>
      </c>
      <c r="H81">
        <v>7.6800000000000002E-3</v>
      </c>
      <c r="J81">
        <v>3835.8936100000001</v>
      </c>
      <c r="K81">
        <v>2.8999999999999998E-3</v>
      </c>
      <c r="M81">
        <v>3835.8936100000001</v>
      </c>
      <c r="N81">
        <v>1.32E-3</v>
      </c>
    </row>
    <row r="82" spans="1:14">
      <c r="A82">
        <v>3833.8081299999999</v>
      </c>
      <c r="B82">
        <v>5.0000000000000001E-4</v>
      </c>
      <c r="D82">
        <v>3833.8893499999999</v>
      </c>
      <c r="E82">
        <v>2.3500000000000001E-3</v>
      </c>
      <c r="G82">
        <v>3833.8081299999999</v>
      </c>
      <c r="H82">
        <v>7.3699999999999998E-3</v>
      </c>
      <c r="J82">
        <v>3833.8368300000002</v>
      </c>
      <c r="K82">
        <v>2.2699999999999999E-3</v>
      </c>
      <c r="M82">
        <v>3833.8368300000002</v>
      </c>
      <c r="N82">
        <v>1.09E-3</v>
      </c>
    </row>
    <row r="83" spans="1:14">
      <c r="A83">
        <v>3831.7513600000002</v>
      </c>
      <c r="B83">
        <v>7.5000000000000002E-4</v>
      </c>
      <c r="D83">
        <v>3831.8325399999999</v>
      </c>
      <c r="E83">
        <v>1.7099999999999999E-3</v>
      </c>
      <c r="G83">
        <v>3831.7513600000002</v>
      </c>
      <c r="H83">
        <v>6.8799999999999998E-3</v>
      </c>
      <c r="J83">
        <v>3831.7800499999998</v>
      </c>
      <c r="K83">
        <v>1.6000000000000001E-3</v>
      </c>
      <c r="M83">
        <v>3831.7800499999998</v>
      </c>
      <c r="N83">
        <v>9.6000000000000002E-4</v>
      </c>
    </row>
    <row r="84" spans="1:14">
      <c r="A84">
        <v>3829.6945999999998</v>
      </c>
      <c r="B84">
        <v>6.7000000000000002E-4</v>
      </c>
      <c r="D84">
        <v>3829.77574</v>
      </c>
      <c r="E84">
        <v>9.7999999999999997E-4</v>
      </c>
      <c r="G84">
        <v>3829.6945999999998</v>
      </c>
      <c r="H84">
        <v>6.2399999999999999E-3</v>
      </c>
      <c r="J84">
        <v>3829.72327</v>
      </c>
      <c r="K84">
        <v>1.58E-3</v>
      </c>
      <c r="M84">
        <v>3829.72327</v>
      </c>
      <c r="N84">
        <v>7.1000000000000002E-4</v>
      </c>
    </row>
    <row r="85" spans="1:14">
      <c r="A85">
        <v>3827.6378300000001</v>
      </c>
      <c r="B85">
        <v>4.6000000000000001E-4</v>
      </c>
      <c r="D85">
        <v>3827.71893</v>
      </c>
      <c r="E85">
        <v>6.8000000000000005E-4</v>
      </c>
      <c r="G85">
        <v>3827.6378300000001</v>
      </c>
      <c r="H85">
        <v>3.9699999999999996E-3</v>
      </c>
      <c r="J85">
        <v>3827.6664900000001</v>
      </c>
      <c r="K85">
        <v>2.2399999999999998E-3</v>
      </c>
      <c r="M85">
        <v>3827.6664900000001</v>
      </c>
      <c r="N85">
        <v>8.8999999999999995E-4</v>
      </c>
    </row>
    <row r="86" spans="1:14">
      <c r="A86">
        <v>3825.5810700000002</v>
      </c>
      <c r="B86">
        <v>5.1000000000000004E-4</v>
      </c>
      <c r="D86">
        <v>3825.66212</v>
      </c>
      <c r="E86">
        <v>1.6100000000000001E-3</v>
      </c>
      <c r="G86">
        <v>3825.5810700000002</v>
      </c>
      <c r="H86">
        <v>1.5100000000000001E-3</v>
      </c>
      <c r="J86">
        <v>3825.6097100000002</v>
      </c>
      <c r="K86">
        <v>2.9399999999999999E-3</v>
      </c>
      <c r="M86">
        <v>3825.6097100000002</v>
      </c>
      <c r="N86">
        <v>1.5499999999999999E-3</v>
      </c>
    </row>
    <row r="87" spans="1:14">
      <c r="A87">
        <v>3823.5243099999998</v>
      </c>
      <c r="B87">
        <v>7.9000000000000001E-4</v>
      </c>
      <c r="D87">
        <v>3823.6053099999999</v>
      </c>
      <c r="E87">
        <v>3.0599999999999998E-3</v>
      </c>
      <c r="G87">
        <v>3823.5243099999998</v>
      </c>
      <c r="H87">
        <v>0</v>
      </c>
      <c r="J87">
        <v>3823.5529299999998</v>
      </c>
      <c r="K87">
        <v>3.0799999999999998E-3</v>
      </c>
      <c r="M87">
        <v>3823.5529299999998</v>
      </c>
      <c r="N87">
        <v>2.0699999999999998E-3</v>
      </c>
    </row>
    <row r="88" spans="1:14">
      <c r="A88">
        <v>3821.4675400000001</v>
      </c>
      <c r="B88">
        <v>7.5000000000000002E-4</v>
      </c>
      <c r="D88">
        <v>3821.5484999999999</v>
      </c>
      <c r="E88">
        <v>3.5999999999999999E-3</v>
      </c>
      <c r="G88">
        <v>3821.4675400000001</v>
      </c>
      <c r="H88">
        <v>2.32E-3</v>
      </c>
      <c r="J88">
        <v>3821.4961499999999</v>
      </c>
      <c r="K88">
        <v>2.6800000000000001E-3</v>
      </c>
      <c r="M88">
        <v>3821.4961499999999</v>
      </c>
      <c r="N88">
        <v>1.3699999999999999E-3</v>
      </c>
    </row>
    <row r="89" spans="1:14">
      <c r="A89">
        <v>3819.4107800000002</v>
      </c>
      <c r="B89">
        <v>4.0999999999999999E-4</v>
      </c>
      <c r="D89">
        <v>3819.4917</v>
      </c>
      <c r="E89">
        <v>3.3899999999999998E-3</v>
      </c>
      <c r="G89">
        <v>3819.4107800000002</v>
      </c>
      <c r="H89">
        <v>7.1799999999999998E-3</v>
      </c>
      <c r="J89">
        <v>3819.4393700000001</v>
      </c>
      <c r="K89">
        <v>2.4099999999999998E-3</v>
      </c>
      <c r="M89">
        <v>3819.4393700000001</v>
      </c>
      <c r="N89">
        <v>2.7999999999999998E-4</v>
      </c>
    </row>
    <row r="90" spans="1:14">
      <c r="A90">
        <v>3817.35401</v>
      </c>
      <c r="B90">
        <v>1.9000000000000001E-4</v>
      </c>
      <c r="D90">
        <v>3817.43489</v>
      </c>
      <c r="E90">
        <v>3.3800000000000002E-3</v>
      </c>
      <c r="G90">
        <v>3817.35401</v>
      </c>
      <c r="H90">
        <v>8.6300000000000005E-3</v>
      </c>
      <c r="J90">
        <v>3817.3825900000002</v>
      </c>
      <c r="K90">
        <v>2.2699999999999999E-3</v>
      </c>
      <c r="M90">
        <v>3817.3825900000002</v>
      </c>
      <c r="N90">
        <v>1.6000000000000001E-4</v>
      </c>
    </row>
    <row r="91" spans="1:14">
      <c r="A91">
        <v>3815.2972500000001</v>
      </c>
      <c r="B91">
        <v>9.0000000000000006E-5</v>
      </c>
      <c r="D91">
        <v>3815.37808</v>
      </c>
      <c r="E91">
        <v>3.2799999999999999E-3</v>
      </c>
      <c r="G91">
        <v>3815.2972500000001</v>
      </c>
      <c r="H91">
        <v>9.2899999999999996E-3</v>
      </c>
      <c r="J91">
        <v>3815.3258099999998</v>
      </c>
      <c r="K91">
        <v>2.0100000000000001E-3</v>
      </c>
      <c r="M91">
        <v>3815.3258099999998</v>
      </c>
      <c r="N91">
        <v>3.2000000000000003E-4</v>
      </c>
    </row>
    <row r="92" spans="1:14">
      <c r="A92">
        <v>3813.2404900000001</v>
      </c>
      <c r="B92">
        <v>6.9999999999999994E-5</v>
      </c>
      <c r="D92">
        <v>3813.3212699999999</v>
      </c>
      <c r="E92">
        <v>2.82E-3</v>
      </c>
      <c r="G92">
        <v>3813.2404900000001</v>
      </c>
      <c r="H92">
        <v>9.3399999999999993E-3</v>
      </c>
      <c r="J92">
        <v>3813.2690299999999</v>
      </c>
      <c r="K92">
        <v>1.89E-3</v>
      </c>
      <c r="M92">
        <v>3813.2690299999999</v>
      </c>
      <c r="N92">
        <v>8.0999999999999996E-4</v>
      </c>
    </row>
    <row r="93" spans="1:14">
      <c r="A93">
        <v>3811.18372</v>
      </c>
      <c r="B93">
        <v>0</v>
      </c>
      <c r="D93">
        <v>3811.2644700000001</v>
      </c>
      <c r="E93">
        <v>2.1800000000000001E-3</v>
      </c>
      <c r="G93">
        <v>3811.18372</v>
      </c>
      <c r="H93">
        <v>6.8999999999999999E-3</v>
      </c>
      <c r="J93">
        <v>3811.21225</v>
      </c>
      <c r="K93">
        <v>1.8799999999999999E-3</v>
      </c>
      <c r="M93">
        <v>3811.21225</v>
      </c>
      <c r="N93">
        <v>1.4E-3</v>
      </c>
    </row>
    <row r="94" spans="1:14">
      <c r="A94">
        <v>3809.1269600000001</v>
      </c>
      <c r="B94">
        <v>3.0000000000000001E-5</v>
      </c>
      <c r="D94">
        <v>3809.20766</v>
      </c>
      <c r="E94">
        <v>1.57E-3</v>
      </c>
      <c r="G94">
        <v>3809.1269600000001</v>
      </c>
      <c r="H94">
        <v>3.62E-3</v>
      </c>
      <c r="J94">
        <v>3809.1554700000002</v>
      </c>
      <c r="K94">
        <v>1.64E-3</v>
      </c>
      <c r="M94">
        <v>3809.1554700000002</v>
      </c>
      <c r="N94">
        <v>1.4400000000000001E-3</v>
      </c>
    </row>
    <row r="95" spans="1:14">
      <c r="A95">
        <v>3807.0701899999999</v>
      </c>
      <c r="B95">
        <v>3.2000000000000003E-4</v>
      </c>
      <c r="D95">
        <v>3807.15085</v>
      </c>
      <c r="E95">
        <v>1.1999999999999999E-3</v>
      </c>
      <c r="G95">
        <v>3807.0701899999999</v>
      </c>
      <c r="H95">
        <v>2.8400000000000001E-3</v>
      </c>
      <c r="J95">
        <v>3807.0987</v>
      </c>
      <c r="K95">
        <v>1.4599999999999999E-3</v>
      </c>
      <c r="M95">
        <v>3807.0987</v>
      </c>
      <c r="N95">
        <v>9.7000000000000005E-4</v>
      </c>
    </row>
    <row r="96" spans="1:14">
      <c r="A96">
        <v>3805.01343</v>
      </c>
      <c r="B96">
        <v>3.6000000000000002E-4</v>
      </c>
      <c r="D96">
        <v>3805.0940399999999</v>
      </c>
      <c r="E96">
        <v>1.4599999999999999E-3</v>
      </c>
      <c r="G96">
        <v>3805.01343</v>
      </c>
      <c r="H96">
        <v>4.0200000000000001E-3</v>
      </c>
      <c r="J96">
        <v>3805.0419200000001</v>
      </c>
      <c r="K96">
        <v>1.47E-3</v>
      </c>
      <c r="M96">
        <v>3805.0419200000001</v>
      </c>
      <c r="N96">
        <v>8.4999999999999995E-4</v>
      </c>
    </row>
    <row r="97" spans="1:14">
      <c r="A97">
        <v>3802.95667</v>
      </c>
      <c r="B97">
        <v>1.9000000000000001E-4</v>
      </c>
      <c r="D97">
        <v>3803.0372400000001</v>
      </c>
      <c r="E97">
        <v>1.9499999999999999E-3</v>
      </c>
      <c r="G97">
        <v>3802.95667</v>
      </c>
      <c r="H97">
        <v>3.8E-3</v>
      </c>
      <c r="J97">
        <v>3802.9851399999998</v>
      </c>
      <c r="K97">
        <v>9.7000000000000005E-4</v>
      </c>
      <c r="M97">
        <v>3802.9851399999998</v>
      </c>
      <c r="N97">
        <v>9.3000000000000005E-4</v>
      </c>
    </row>
    <row r="98" spans="1:14">
      <c r="A98">
        <v>3800.8998999999999</v>
      </c>
      <c r="B98">
        <v>4.4999999999999999E-4</v>
      </c>
      <c r="D98">
        <v>3800.9804300000001</v>
      </c>
      <c r="E98">
        <v>1.3600000000000001E-3</v>
      </c>
      <c r="G98">
        <v>3800.8998999999999</v>
      </c>
      <c r="H98">
        <v>3.5200000000000001E-3</v>
      </c>
      <c r="J98">
        <v>3800.9283599999999</v>
      </c>
      <c r="K98">
        <v>5.6999999999999998E-4</v>
      </c>
      <c r="M98">
        <v>3800.9283599999999</v>
      </c>
      <c r="N98">
        <v>5.2999999999999998E-4</v>
      </c>
    </row>
    <row r="99" spans="1:14">
      <c r="A99">
        <v>3798.8431399999999</v>
      </c>
      <c r="B99">
        <v>7.2000000000000005E-4</v>
      </c>
      <c r="D99">
        <v>3798.92362</v>
      </c>
      <c r="E99">
        <v>2.2000000000000001E-4</v>
      </c>
      <c r="G99">
        <v>3798.8431399999999</v>
      </c>
      <c r="H99">
        <v>3.9199999999999999E-3</v>
      </c>
      <c r="J99">
        <v>3798.87158</v>
      </c>
      <c r="K99">
        <v>1.32E-3</v>
      </c>
      <c r="M99">
        <v>3798.87158</v>
      </c>
      <c r="N99">
        <v>6.4999999999999997E-4</v>
      </c>
    </row>
    <row r="100" spans="1:14">
      <c r="A100">
        <v>3796.7863699999998</v>
      </c>
      <c r="B100">
        <v>7.2000000000000005E-4</v>
      </c>
      <c r="D100">
        <v>3796.86681</v>
      </c>
      <c r="E100">
        <v>0</v>
      </c>
      <c r="G100">
        <v>3796.7863699999998</v>
      </c>
      <c r="H100">
        <v>5.8300000000000001E-3</v>
      </c>
      <c r="J100">
        <v>3796.8148000000001</v>
      </c>
      <c r="K100">
        <v>2.3700000000000001E-3</v>
      </c>
      <c r="M100">
        <v>3796.8148000000001</v>
      </c>
      <c r="N100">
        <v>1.2099999999999999E-3</v>
      </c>
    </row>
    <row r="101" spans="1:14">
      <c r="A101">
        <v>3794.7296099999999</v>
      </c>
      <c r="B101">
        <v>6.4000000000000005E-4</v>
      </c>
      <c r="D101">
        <v>3794.8100100000001</v>
      </c>
      <c r="E101">
        <v>1.8000000000000001E-4</v>
      </c>
      <c r="G101">
        <v>3794.7296099999999</v>
      </c>
      <c r="H101">
        <v>8.4499999999999992E-3</v>
      </c>
      <c r="J101">
        <v>3794.7580200000002</v>
      </c>
      <c r="K101">
        <v>2.6900000000000001E-3</v>
      </c>
      <c r="M101">
        <v>3794.7580200000002</v>
      </c>
      <c r="N101">
        <v>1.08E-3</v>
      </c>
    </row>
    <row r="102" spans="1:14">
      <c r="A102">
        <v>3792.6728400000002</v>
      </c>
      <c r="B102">
        <v>3.8999999999999999E-4</v>
      </c>
      <c r="D102">
        <v>3792.7532000000001</v>
      </c>
      <c r="E102">
        <v>3.6999999999999999E-4</v>
      </c>
      <c r="G102">
        <v>3792.6728400000002</v>
      </c>
      <c r="H102">
        <v>7.7999999999999996E-3</v>
      </c>
      <c r="J102">
        <v>3792.7012399999999</v>
      </c>
      <c r="K102">
        <v>2.3E-3</v>
      </c>
      <c r="M102">
        <v>3792.7012399999999</v>
      </c>
      <c r="N102">
        <v>5.9999999999999995E-4</v>
      </c>
    </row>
    <row r="103" spans="1:14">
      <c r="A103">
        <v>3790.6160799999998</v>
      </c>
      <c r="B103">
        <v>9.0000000000000006E-5</v>
      </c>
      <c r="D103">
        <v>3790.6963900000001</v>
      </c>
      <c r="E103">
        <v>1.1999999999999999E-3</v>
      </c>
      <c r="G103">
        <v>3790.6160799999998</v>
      </c>
      <c r="H103">
        <v>4.9800000000000001E-3</v>
      </c>
      <c r="J103">
        <v>3790.64446</v>
      </c>
      <c r="K103">
        <v>1.97E-3</v>
      </c>
      <c r="M103">
        <v>3790.64446</v>
      </c>
      <c r="N103">
        <v>5.6999999999999998E-4</v>
      </c>
    </row>
    <row r="104" spans="1:14">
      <c r="A104">
        <v>3788.5593199999998</v>
      </c>
      <c r="B104">
        <v>0</v>
      </c>
      <c r="D104">
        <v>3788.63958</v>
      </c>
      <c r="E104">
        <v>2.2399999999999998E-3</v>
      </c>
      <c r="G104">
        <v>3788.5593199999998</v>
      </c>
      <c r="H104">
        <v>2.8999999999999998E-3</v>
      </c>
      <c r="J104">
        <v>3788.5876800000001</v>
      </c>
      <c r="K104">
        <v>2.0400000000000001E-3</v>
      </c>
      <c r="M104">
        <v>3788.5876800000001</v>
      </c>
      <c r="N104">
        <v>8.9999999999999998E-4</v>
      </c>
    </row>
    <row r="105" spans="1:14">
      <c r="A105">
        <v>3786.5025500000002</v>
      </c>
      <c r="B105">
        <v>2.5000000000000001E-4</v>
      </c>
      <c r="D105">
        <v>3786.5827800000002</v>
      </c>
      <c r="E105">
        <v>2.3400000000000001E-3</v>
      </c>
      <c r="G105">
        <v>3786.5025500000002</v>
      </c>
      <c r="H105">
        <v>2.5999999999999999E-3</v>
      </c>
      <c r="J105">
        <v>3786.5309000000002</v>
      </c>
      <c r="K105">
        <v>2.5999999999999999E-3</v>
      </c>
      <c r="M105">
        <v>3786.5309000000002</v>
      </c>
      <c r="N105">
        <v>1.2600000000000001E-3</v>
      </c>
    </row>
    <row r="106" spans="1:14">
      <c r="A106">
        <v>3784.4457900000002</v>
      </c>
      <c r="B106">
        <v>7.1000000000000002E-4</v>
      </c>
      <c r="D106">
        <v>3784.5259700000001</v>
      </c>
      <c r="E106">
        <v>2.0500000000000002E-3</v>
      </c>
      <c r="G106">
        <v>3784.4457900000002</v>
      </c>
      <c r="H106">
        <v>4.2500000000000003E-3</v>
      </c>
      <c r="J106">
        <v>3784.4741199999999</v>
      </c>
      <c r="K106">
        <v>3.0500000000000002E-3</v>
      </c>
      <c r="M106">
        <v>3784.4741199999999</v>
      </c>
      <c r="N106">
        <v>1.6800000000000001E-3</v>
      </c>
    </row>
    <row r="107" spans="1:14">
      <c r="A107">
        <v>3782.3890200000001</v>
      </c>
      <c r="B107">
        <v>9.1E-4</v>
      </c>
      <c r="D107">
        <v>3782.4691600000001</v>
      </c>
      <c r="E107">
        <v>2.8600000000000001E-3</v>
      </c>
      <c r="G107">
        <v>3782.3890200000001</v>
      </c>
      <c r="H107">
        <v>5.5900000000000004E-3</v>
      </c>
      <c r="J107">
        <v>3782.41734</v>
      </c>
      <c r="K107">
        <v>2.8600000000000001E-3</v>
      </c>
      <c r="M107">
        <v>3782.41734</v>
      </c>
      <c r="N107">
        <v>2.1800000000000001E-3</v>
      </c>
    </row>
    <row r="108" spans="1:14">
      <c r="A108">
        <v>3780.3322600000001</v>
      </c>
      <c r="B108">
        <v>7.6999999999999996E-4</v>
      </c>
      <c r="D108">
        <v>3780.4123500000001</v>
      </c>
      <c r="E108">
        <v>4.1200000000000004E-3</v>
      </c>
      <c r="G108">
        <v>3780.3322600000001</v>
      </c>
      <c r="H108">
        <v>4.96E-3</v>
      </c>
      <c r="J108">
        <v>3780.3605600000001</v>
      </c>
      <c r="K108">
        <v>2.5300000000000001E-3</v>
      </c>
      <c r="M108">
        <v>3780.3605600000001</v>
      </c>
      <c r="N108">
        <v>2.2399999999999998E-3</v>
      </c>
    </row>
    <row r="109" spans="1:14">
      <c r="A109">
        <v>3778.2755000000002</v>
      </c>
      <c r="B109">
        <v>5.5999999999999995E-4</v>
      </c>
      <c r="D109">
        <v>3778.3555500000002</v>
      </c>
      <c r="E109">
        <v>3.8500000000000001E-3</v>
      </c>
      <c r="G109">
        <v>3778.2755000000002</v>
      </c>
      <c r="H109">
        <v>4.15E-3</v>
      </c>
      <c r="J109">
        <v>3778.3037800000002</v>
      </c>
      <c r="K109">
        <v>2.1299999999999999E-3</v>
      </c>
      <c r="M109">
        <v>3778.3037800000002</v>
      </c>
      <c r="N109">
        <v>1.49E-3</v>
      </c>
    </row>
    <row r="110" spans="1:14">
      <c r="A110">
        <v>3776.2187300000001</v>
      </c>
      <c r="B110">
        <v>5.9000000000000003E-4</v>
      </c>
      <c r="D110">
        <v>3776.2987400000002</v>
      </c>
      <c r="E110">
        <v>1.8600000000000001E-3</v>
      </c>
      <c r="G110">
        <v>3776.2187300000001</v>
      </c>
      <c r="H110">
        <v>3.7000000000000002E-3</v>
      </c>
      <c r="J110">
        <v>3776.2469999999998</v>
      </c>
      <c r="K110">
        <v>1.64E-3</v>
      </c>
      <c r="M110">
        <v>3776.2469999999998</v>
      </c>
      <c r="N110">
        <v>8.8999999999999995E-4</v>
      </c>
    </row>
    <row r="111" spans="1:14">
      <c r="A111">
        <v>3774.1619700000001</v>
      </c>
      <c r="B111">
        <v>7.1000000000000002E-4</v>
      </c>
      <c r="D111">
        <v>3774.2419300000001</v>
      </c>
      <c r="E111">
        <v>5.0000000000000002E-5</v>
      </c>
      <c r="G111">
        <v>3774.1619700000001</v>
      </c>
      <c r="H111">
        <v>3.5500000000000002E-3</v>
      </c>
      <c r="J111">
        <v>3774.19022</v>
      </c>
      <c r="K111">
        <v>1.4E-3</v>
      </c>
      <c r="M111">
        <v>3774.19022</v>
      </c>
      <c r="N111">
        <v>1.1199999999999999E-3</v>
      </c>
    </row>
    <row r="112" spans="1:14">
      <c r="A112">
        <v>3772.1052</v>
      </c>
      <c r="B112">
        <v>6.8999999999999997E-4</v>
      </c>
      <c r="D112">
        <v>3772.1851200000001</v>
      </c>
      <c r="E112">
        <v>1.4999999999999999E-4</v>
      </c>
      <c r="G112">
        <v>3772.1052</v>
      </c>
      <c r="H112">
        <v>4.1000000000000003E-3</v>
      </c>
      <c r="J112">
        <v>3772.1334499999998</v>
      </c>
      <c r="K112">
        <v>1.5E-3</v>
      </c>
      <c r="M112">
        <v>3772.1334499999998</v>
      </c>
      <c r="N112">
        <v>1.75E-3</v>
      </c>
    </row>
    <row r="113" spans="1:14">
      <c r="A113">
        <v>3770.04844</v>
      </c>
      <c r="B113">
        <v>5.9000000000000003E-4</v>
      </c>
      <c r="D113">
        <v>3770.1283100000001</v>
      </c>
      <c r="E113">
        <v>1.7899999999999999E-3</v>
      </c>
      <c r="G113">
        <v>3770.04844</v>
      </c>
      <c r="H113">
        <v>5.3800000000000002E-3</v>
      </c>
      <c r="J113">
        <v>3770.0766699999999</v>
      </c>
      <c r="K113">
        <v>1.64E-3</v>
      </c>
      <c r="M113">
        <v>3770.0766699999999</v>
      </c>
      <c r="N113">
        <v>2.0699999999999998E-3</v>
      </c>
    </row>
    <row r="114" spans="1:14">
      <c r="A114">
        <v>3767.9916800000001</v>
      </c>
      <c r="B114">
        <v>4.0000000000000002E-4</v>
      </c>
      <c r="D114">
        <v>3768.0715100000002</v>
      </c>
      <c r="E114">
        <v>2.66E-3</v>
      </c>
      <c r="G114">
        <v>3767.9916800000001</v>
      </c>
      <c r="H114">
        <v>6.6499999999999997E-3</v>
      </c>
      <c r="J114">
        <v>3768.01989</v>
      </c>
      <c r="K114">
        <v>1.4499999999999999E-3</v>
      </c>
      <c r="M114">
        <v>3768.01989</v>
      </c>
      <c r="N114">
        <v>1.9300000000000001E-3</v>
      </c>
    </row>
    <row r="115" spans="1:14">
      <c r="A115">
        <v>3765.9349099999999</v>
      </c>
      <c r="B115">
        <v>2.1000000000000001E-4</v>
      </c>
      <c r="D115">
        <v>3766.0147000000002</v>
      </c>
      <c r="E115">
        <v>1.65E-3</v>
      </c>
      <c r="G115">
        <v>3765.9349099999999</v>
      </c>
      <c r="H115">
        <v>6.8599999999999998E-3</v>
      </c>
      <c r="J115">
        <v>3765.9631100000001</v>
      </c>
      <c r="K115">
        <v>1.2899999999999999E-3</v>
      </c>
      <c r="M115">
        <v>3765.9631100000001</v>
      </c>
      <c r="N115">
        <v>1.64E-3</v>
      </c>
    </row>
    <row r="116" spans="1:14">
      <c r="A116">
        <v>3763.87815</v>
      </c>
      <c r="B116">
        <v>1.6000000000000001E-4</v>
      </c>
      <c r="D116">
        <v>3763.9578900000001</v>
      </c>
      <c r="E116">
        <v>1.6000000000000001E-4</v>
      </c>
      <c r="G116">
        <v>3763.87815</v>
      </c>
      <c r="H116">
        <v>6.5799999999999999E-3</v>
      </c>
      <c r="J116">
        <v>3763.9063299999998</v>
      </c>
      <c r="K116">
        <v>1.66E-3</v>
      </c>
      <c r="M116">
        <v>3763.9063299999998</v>
      </c>
      <c r="N116">
        <v>1.48E-3</v>
      </c>
    </row>
    <row r="117" spans="1:14">
      <c r="A117">
        <v>3761.8213799999999</v>
      </c>
      <c r="B117">
        <v>2.7999999999999998E-4</v>
      </c>
      <c r="D117">
        <v>3761.9010800000001</v>
      </c>
      <c r="E117">
        <v>0</v>
      </c>
      <c r="G117">
        <v>3761.8213799999999</v>
      </c>
      <c r="H117">
        <v>5.7200000000000003E-3</v>
      </c>
      <c r="J117">
        <v>3761.8495499999999</v>
      </c>
      <c r="K117">
        <v>2.4399999999999999E-3</v>
      </c>
      <c r="M117">
        <v>3761.8495499999999</v>
      </c>
      <c r="N117">
        <v>1.7899999999999999E-3</v>
      </c>
    </row>
    <row r="118" spans="1:14">
      <c r="A118">
        <v>3759.7646199999999</v>
      </c>
      <c r="B118">
        <v>5.5999999999999995E-4</v>
      </c>
      <c r="D118">
        <v>3759.8442799999998</v>
      </c>
      <c r="E118">
        <v>9.3000000000000005E-4</v>
      </c>
      <c r="G118">
        <v>3759.7646199999999</v>
      </c>
      <c r="H118">
        <v>4.9899999999999996E-3</v>
      </c>
      <c r="J118">
        <v>3759.79277</v>
      </c>
      <c r="K118">
        <v>3.3E-3</v>
      </c>
      <c r="M118">
        <v>3759.79277</v>
      </c>
      <c r="N118">
        <v>2.0699999999999998E-3</v>
      </c>
    </row>
    <row r="119" spans="1:14">
      <c r="A119">
        <v>3757.70786</v>
      </c>
      <c r="B119">
        <v>5.1000000000000004E-4</v>
      </c>
      <c r="D119">
        <v>3757.7874700000002</v>
      </c>
      <c r="E119">
        <v>1.57E-3</v>
      </c>
      <c r="G119">
        <v>3757.70786</v>
      </c>
      <c r="H119">
        <v>5.4099999999999999E-3</v>
      </c>
      <c r="J119">
        <v>3757.7359900000001</v>
      </c>
      <c r="K119">
        <v>3.3500000000000001E-3</v>
      </c>
      <c r="M119">
        <v>3757.7359900000001</v>
      </c>
      <c r="N119">
        <v>1.75E-3</v>
      </c>
    </row>
    <row r="120" spans="1:14">
      <c r="A120">
        <v>3755.6510899999998</v>
      </c>
      <c r="B120">
        <v>2.9999999999999997E-4</v>
      </c>
      <c r="D120">
        <v>3755.7306600000002</v>
      </c>
      <c r="E120">
        <v>1.4300000000000001E-3</v>
      </c>
      <c r="G120">
        <v>3755.6510899999998</v>
      </c>
      <c r="H120">
        <v>5.5999999999999999E-3</v>
      </c>
      <c r="J120">
        <v>3755.6792099999998</v>
      </c>
      <c r="K120">
        <v>2.6099999999999999E-3</v>
      </c>
      <c r="M120">
        <v>3755.6792099999998</v>
      </c>
      <c r="N120">
        <v>1.5499999999999999E-3</v>
      </c>
    </row>
    <row r="121" spans="1:14">
      <c r="A121">
        <v>3753.5943299999999</v>
      </c>
      <c r="B121">
        <v>8.3000000000000001E-4</v>
      </c>
      <c r="D121">
        <v>3753.6738500000001</v>
      </c>
      <c r="E121">
        <v>1.82E-3</v>
      </c>
      <c r="G121">
        <v>3753.5943299999999</v>
      </c>
      <c r="H121">
        <v>4.2399999999999998E-3</v>
      </c>
      <c r="J121">
        <v>3753.6224299999999</v>
      </c>
      <c r="K121">
        <v>2.1900000000000001E-3</v>
      </c>
      <c r="M121">
        <v>3753.6224299999999</v>
      </c>
      <c r="N121">
        <v>2E-3</v>
      </c>
    </row>
    <row r="122" spans="1:14">
      <c r="A122">
        <v>3751.5375600000002</v>
      </c>
      <c r="B122">
        <v>1.8500000000000001E-3</v>
      </c>
      <c r="D122">
        <v>3751.6170499999998</v>
      </c>
      <c r="E122">
        <v>3.5899999999999999E-3</v>
      </c>
      <c r="G122">
        <v>3751.5375600000002</v>
      </c>
      <c r="H122">
        <v>3.3600000000000001E-3</v>
      </c>
      <c r="J122">
        <v>3751.56565</v>
      </c>
      <c r="K122">
        <v>2.33E-3</v>
      </c>
      <c r="M122">
        <v>3751.56565</v>
      </c>
      <c r="N122">
        <v>2.3800000000000002E-3</v>
      </c>
    </row>
    <row r="123" spans="1:14">
      <c r="A123">
        <v>3749.4807999999998</v>
      </c>
      <c r="B123">
        <v>1.6100000000000001E-3</v>
      </c>
      <c r="D123">
        <v>3749.5602399999998</v>
      </c>
      <c r="E123">
        <v>4.64E-3</v>
      </c>
      <c r="G123">
        <v>3749.4807999999998</v>
      </c>
      <c r="H123">
        <v>5.3200000000000001E-3</v>
      </c>
      <c r="J123">
        <v>3749.5088700000001</v>
      </c>
      <c r="K123">
        <v>3.0000000000000001E-3</v>
      </c>
      <c r="M123">
        <v>3749.5088700000001</v>
      </c>
      <c r="N123">
        <v>1.91E-3</v>
      </c>
    </row>
    <row r="124" spans="1:14">
      <c r="A124">
        <v>3747.4240399999999</v>
      </c>
      <c r="B124">
        <v>7.5000000000000002E-4</v>
      </c>
      <c r="D124">
        <v>3747.5034300000002</v>
      </c>
      <c r="E124">
        <v>3.6900000000000001E-3</v>
      </c>
      <c r="G124">
        <v>3747.4240399999999</v>
      </c>
      <c r="H124">
        <v>4.0400000000000002E-3</v>
      </c>
      <c r="J124">
        <v>3747.4520900000002</v>
      </c>
      <c r="K124">
        <v>3.63E-3</v>
      </c>
      <c r="M124">
        <v>3747.4520900000002</v>
      </c>
      <c r="N124">
        <v>1.56E-3</v>
      </c>
    </row>
    <row r="125" spans="1:14">
      <c r="A125">
        <v>3745.3672700000002</v>
      </c>
      <c r="B125">
        <v>1.01E-3</v>
      </c>
      <c r="D125">
        <v>3745.4466200000002</v>
      </c>
      <c r="E125">
        <v>1.91E-3</v>
      </c>
      <c r="G125">
        <v>3745.3672700000002</v>
      </c>
      <c r="H125">
        <v>0</v>
      </c>
      <c r="J125">
        <v>3745.3953099999999</v>
      </c>
      <c r="K125">
        <v>3.5999999999999999E-3</v>
      </c>
      <c r="M125">
        <v>3745.3953099999999</v>
      </c>
      <c r="N125">
        <v>1.3600000000000001E-3</v>
      </c>
    </row>
    <row r="126" spans="1:14">
      <c r="A126">
        <v>3743.3105099999998</v>
      </c>
      <c r="B126">
        <v>1.98E-3</v>
      </c>
      <c r="D126">
        <v>3743.3898199999999</v>
      </c>
      <c r="E126">
        <v>1.16E-3</v>
      </c>
      <c r="G126">
        <v>3743.3105099999998</v>
      </c>
      <c r="H126">
        <v>1.8000000000000001E-4</v>
      </c>
      <c r="J126">
        <v>3743.33853</v>
      </c>
      <c r="K126">
        <v>2.96E-3</v>
      </c>
      <c r="M126">
        <v>3743.33853</v>
      </c>
      <c r="N126">
        <v>5.5000000000000003E-4</v>
      </c>
    </row>
    <row r="127" spans="1:14">
      <c r="A127">
        <v>3741.2537400000001</v>
      </c>
      <c r="B127">
        <v>2.2699999999999999E-3</v>
      </c>
      <c r="D127">
        <v>3741.3330099999998</v>
      </c>
      <c r="E127">
        <v>2.1199999999999999E-3</v>
      </c>
      <c r="G127">
        <v>3741.2537400000001</v>
      </c>
      <c r="H127">
        <v>1.8699999999999999E-3</v>
      </c>
      <c r="J127">
        <v>3741.2817500000001</v>
      </c>
      <c r="K127">
        <v>2.2899999999999999E-3</v>
      </c>
      <c r="M127">
        <v>3741.2817500000001</v>
      </c>
      <c r="N127">
        <v>2.7999999999999998E-4</v>
      </c>
    </row>
    <row r="128" spans="1:14">
      <c r="A128">
        <v>3739.1969800000002</v>
      </c>
      <c r="B128">
        <v>2.1800000000000001E-3</v>
      </c>
      <c r="D128">
        <v>3739.2761999999998</v>
      </c>
      <c r="E128">
        <v>3.2799999999999999E-3</v>
      </c>
      <c r="G128">
        <v>3739.1969800000002</v>
      </c>
      <c r="H128">
        <v>1.09E-3</v>
      </c>
      <c r="J128">
        <v>3739.2249700000002</v>
      </c>
      <c r="K128">
        <v>2E-3</v>
      </c>
      <c r="M128">
        <v>3739.2249700000002</v>
      </c>
      <c r="N128">
        <v>9.7000000000000005E-4</v>
      </c>
    </row>
    <row r="129" spans="1:14">
      <c r="A129">
        <v>3737.1402200000002</v>
      </c>
      <c r="B129">
        <v>2.3E-3</v>
      </c>
      <c r="D129">
        <v>3737.2193900000002</v>
      </c>
      <c r="E129">
        <v>4.2900000000000004E-3</v>
      </c>
      <c r="G129">
        <v>3737.1402200000002</v>
      </c>
      <c r="H129">
        <v>1.6000000000000001E-4</v>
      </c>
      <c r="J129">
        <v>3737.1682000000001</v>
      </c>
      <c r="K129">
        <v>2.1900000000000001E-3</v>
      </c>
      <c r="M129">
        <v>3737.1682000000001</v>
      </c>
      <c r="N129">
        <v>1.7700000000000001E-3</v>
      </c>
    </row>
    <row r="130" spans="1:14">
      <c r="A130">
        <v>3735.0834500000001</v>
      </c>
      <c r="B130">
        <v>2.8900000000000002E-3</v>
      </c>
      <c r="D130">
        <v>3735.1625899999999</v>
      </c>
      <c r="E130">
        <v>4.8700000000000002E-3</v>
      </c>
      <c r="G130">
        <v>3735.0834500000001</v>
      </c>
      <c r="H130">
        <v>6.9999999999999994E-5</v>
      </c>
      <c r="J130">
        <v>3735.1114200000002</v>
      </c>
      <c r="K130">
        <v>2.8E-3</v>
      </c>
      <c r="M130">
        <v>3735.1114200000002</v>
      </c>
      <c r="N130">
        <v>2.0300000000000001E-3</v>
      </c>
    </row>
    <row r="131" spans="1:14">
      <c r="A131">
        <v>3733.0266900000001</v>
      </c>
      <c r="B131">
        <v>3.0300000000000001E-3</v>
      </c>
      <c r="D131">
        <v>3733.1057799999999</v>
      </c>
      <c r="E131">
        <v>4.5500000000000002E-3</v>
      </c>
      <c r="G131">
        <v>3733.0266900000001</v>
      </c>
      <c r="H131">
        <v>0</v>
      </c>
      <c r="J131">
        <v>3733.0546399999998</v>
      </c>
      <c r="K131">
        <v>3.16E-3</v>
      </c>
      <c r="M131">
        <v>3733.0546399999998</v>
      </c>
      <c r="N131">
        <v>1.9E-3</v>
      </c>
    </row>
    <row r="132" spans="1:14">
      <c r="A132">
        <v>3730.96992</v>
      </c>
      <c r="B132">
        <v>1.82E-3</v>
      </c>
      <c r="D132">
        <v>3731.0489699999998</v>
      </c>
      <c r="E132">
        <v>4.0499999999999998E-3</v>
      </c>
      <c r="G132">
        <v>3730.96992</v>
      </c>
      <c r="H132">
        <v>1.2600000000000001E-3</v>
      </c>
      <c r="J132">
        <v>3730.9978599999999</v>
      </c>
      <c r="K132">
        <v>2.98E-3</v>
      </c>
      <c r="M132">
        <v>3730.9978599999999</v>
      </c>
      <c r="N132">
        <v>1.6900000000000001E-3</v>
      </c>
    </row>
    <row r="133" spans="1:14">
      <c r="A133">
        <v>3728.9131600000001</v>
      </c>
      <c r="B133">
        <v>5.9000000000000003E-4</v>
      </c>
      <c r="D133">
        <v>3728.9921599999998</v>
      </c>
      <c r="E133">
        <v>4.0000000000000001E-3</v>
      </c>
      <c r="G133">
        <v>3728.9131600000001</v>
      </c>
      <c r="H133">
        <v>2.64E-3</v>
      </c>
      <c r="J133">
        <v>3728.9410800000001</v>
      </c>
      <c r="K133">
        <v>2.66E-3</v>
      </c>
      <c r="M133">
        <v>3728.9410800000001</v>
      </c>
      <c r="N133">
        <v>1.67E-3</v>
      </c>
    </row>
    <row r="134" spans="1:14">
      <c r="A134">
        <v>3726.8564000000001</v>
      </c>
      <c r="B134">
        <v>3.2000000000000003E-4</v>
      </c>
      <c r="D134">
        <v>3726.9353599999999</v>
      </c>
      <c r="E134">
        <v>3.3400000000000001E-3</v>
      </c>
      <c r="G134">
        <v>3726.8564000000001</v>
      </c>
      <c r="H134">
        <v>2.4399999999999999E-3</v>
      </c>
      <c r="J134">
        <v>3726.8843000000002</v>
      </c>
      <c r="K134">
        <v>2.3900000000000002E-3</v>
      </c>
      <c r="M134">
        <v>3726.8843000000002</v>
      </c>
      <c r="N134">
        <v>1.6100000000000001E-3</v>
      </c>
    </row>
    <row r="135" spans="1:14">
      <c r="A135">
        <v>3724.79963</v>
      </c>
      <c r="B135">
        <v>5.1000000000000004E-4</v>
      </c>
      <c r="D135">
        <v>3724.8785499999999</v>
      </c>
      <c r="E135">
        <v>1.3699999999999999E-3</v>
      </c>
      <c r="G135">
        <v>3724.79963</v>
      </c>
      <c r="H135">
        <v>2E-3</v>
      </c>
      <c r="J135">
        <v>3724.8275199999998</v>
      </c>
      <c r="K135">
        <v>2.4299999999999999E-3</v>
      </c>
      <c r="M135">
        <v>3724.8275199999998</v>
      </c>
      <c r="N135">
        <v>1.31E-3</v>
      </c>
    </row>
    <row r="136" spans="1:14">
      <c r="A136">
        <v>3722.74287</v>
      </c>
      <c r="B136">
        <v>3.8999999999999999E-4</v>
      </c>
      <c r="D136">
        <v>3722.8217399999999</v>
      </c>
      <c r="E136">
        <v>0</v>
      </c>
      <c r="G136">
        <v>3722.74287</v>
      </c>
      <c r="H136">
        <v>2.1700000000000001E-3</v>
      </c>
      <c r="J136">
        <v>3722.7707399999999</v>
      </c>
      <c r="K136">
        <v>2.47E-3</v>
      </c>
      <c r="M136">
        <v>3722.7707399999999</v>
      </c>
      <c r="N136">
        <v>9.1E-4</v>
      </c>
    </row>
    <row r="137" spans="1:14">
      <c r="A137">
        <v>3720.6860999999999</v>
      </c>
      <c r="B137">
        <v>8.0000000000000007E-5</v>
      </c>
      <c r="D137">
        <v>3720.7649299999998</v>
      </c>
      <c r="E137">
        <v>2.7E-4</v>
      </c>
      <c r="G137">
        <v>3720.6860999999999</v>
      </c>
      <c r="H137">
        <v>1.42E-3</v>
      </c>
      <c r="J137">
        <v>3720.71396</v>
      </c>
      <c r="K137">
        <v>2.0899999999999998E-3</v>
      </c>
      <c r="M137">
        <v>3720.71396</v>
      </c>
      <c r="N137">
        <v>5.0000000000000001E-4</v>
      </c>
    </row>
    <row r="138" spans="1:14">
      <c r="A138">
        <v>3718.62934</v>
      </c>
      <c r="B138">
        <v>0</v>
      </c>
      <c r="D138">
        <v>3718.70813</v>
      </c>
      <c r="E138">
        <v>9.5E-4</v>
      </c>
      <c r="G138">
        <v>3718.62934</v>
      </c>
      <c r="H138">
        <v>5.4000000000000001E-4</v>
      </c>
      <c r="J138">
        <v>3718.6571800000002</v>
      </c>
      <c r="K138">
        <v>1.39E-3</v>
      </c>
      <c r="M138">
        <v>3718.6571800000002</v>
      </c>
      <c r="N138">
        <v>3.5E-4</v>
      </c>
    </row>
    <row r="139" spans="1:14">
      <c r="A139">
        <v>3716.57258</v>
      </c>
      <c r="B139">
        <v>2.4000000000000001E-4</v>
      </c>
      <c r="D139">
        <v>3716.6513199999999</v>
      </c>
      <c r="E139">
        <v>1.2099999999999999E-3</v>
      </c>
      <c r="G139">
        <v>3716.57258</v>
      </c>
      <c r="H139">
        <v>5.2999999999999998E-4</v>
      </c>
      <c r="J139">
        <v>3716.6003999999998</v>
      </c>
      <c r="K139">
        <v>8.4000000000000003E-4</v>
      </c>
      <c r="M139">
        <v>3716.6003999999998</v>
      </c>
      <c r="N139">
        <v>6.7000000000000002E-4</v>
      </c>
    </row>
    <row r="140" spans="1:14">
      <c r="A140">
        <v>3714.5158099999999</v>
      </c>
      <c r="B140">
        <v>7.2999999999999996E-4</v>
      </c>
      <c r="D140">
        <v>3714.5945099999999</v>
      </c>
      <c r="E140">
        <v>1.08E-3</v>
      </c>
      <c r="G140">
        <v>3714.5158099999999</v>
      </c>
      <c r="H140">
        <v>3.6999999999999999E-4</v>
      </c>
      <c r="J140">
        <v>3714.5436199999999</v>
      </c>
      <c r="K140">
        <v>5.2999999999999998E-4</v>
      </c>
      <c r="M140">
        <v>3714.5436199999999</v>
      </c>
      <c r="N140">
        <v>1.07E-3</v>
      </c>
    </row>
    <row r="141" spans="1:14">
      <c r="A141">
        <v>3712.4590499999999</v>
      </c>
      <c r="B141">
        <v>9.2000000000000003E-4</v>
      </c>
      <c r="D141">
        <v>3712.5376999999999</v>
      </c>
      <c r="E141">
        <v>4.2000000000000002E-4</v>
      </c>
      <c r="G141">
        <v>3712.4590499999999</v>
      </c>
      <c r="H141">
        <v>3.4000000000000002E-4</v>
      </c>
      <c r="J141">
        <v>3712.48684</v>
      </c>
      <c r="K141">
        <v>1.8000000000000001E-4</v>
      </c>
      <c r="M141">
        <v>3712.48684</v>
      </c>
      <c r="N141">
        <v>8.5999999999999998E-4</v>
      </c>
    </row>
    <row r="142" spans="1:14">
      <c r="A142">
        <v>3710.4022799999998</v>
      </c>
      <c r="B142">
        <v>3.5E-4</v>
      </c>
      <c r="D142">
        <v>3710.4808899999998</v>
      </c>
      <c r="E142">
        <v>2.3000000000000001E-4</v>
      </c>
      <c r="G142">
        <v>3710.4022799999998</v>
      </c>
      <c r="H142">
        <v>1.3699999999999999E-3</v>
      </c>
      <c r="J142">
        <v>3710.4300600000001</v>
      </c>
      <c r="K142">
        <v>1.6000000000000001E-4</v>
      </c>
      <c r="M142">
        <v>3710.4300600000001</v>
      </c>
      <c r="N142">
        <v>1.9000000000000001E-4</v>
      </c>
    </row>
    <row r="143" spans="1:14">
      <c r="A143">
        <v>3708.3455199999999</v>
      </c>
      <c r="B143">
        <v>0</v>
      </c>
      <c r="D143">
        <v>3708.42409</v>
      </c>
      <c r="E143">
        <v>1.7899999999999999E-3</v>
      </c>
      <c r="G143">
        <v>3708.3455199999999</v>
      </c>
      <c r="H143">
        <v>2.4199999999999998E-3</v>
      </c>
      <c r="J143">
        <v>3708.3732799999998</v>
      </c>
      <c r="K143">
        <v>2.0000000000000001E-4</v>
      </c>
      <c r="M143">
        <v>3708.3732799999998</v>
      </c>
      <c r="N143">
        <v>0</v>
      </c>
    </row>
    <row r="144" spans="1:14">
      <c r="A144">
        <v>3706.2887599999999</v>
      </c>
      <c r="B144">
        <v>6.0000000000000002E-5</v>
      </c>
      <c r="D144">
        <v>3706.3672799999999</v>
      </c>
      <c r="E144">
        <v>2.9499999999999999E-3</v>
      </c>
      <c r="G144">
        <v>3706.2887599999999</v>
      </c>
      <c r="H144">
        <v>1.72E-3</v>
      </c>
      <c r="J144">
        <v>3706.3164999999999</v>
      </c>
      <c r="K144">
        <v>0</v>
      </c>
      <c r="M144">
        <v>3706.3164999999999</v>
      </c>
      <c r="N144">
        <v>2.3000000000000001E-4</v>
      </c>
    </row>
    <row r="145" spans="1:14">
      <c r="A145">
        <v>3704.2319900000002</v>
      </c>
      <c r="B145">
        <v>1.6000000000000001E-4</v>
      </c>
      <c r="D145">
        <v>3704.3104699999999</v>
      </c>
      <c r="E145">
        <v>2.63E-3</v>
      </c>
      <c r="G145">
        <v>3704.2319900000002</v>
      </c>
      <c r="H145">
        <v>0</v>
      </c>
      <c r="J145">
        <v>3704.25972</v>
      </c>
      <c r="K145">
        <v>0</v>
      </c>
      <c r="M145">
        <v>3704.25972</v>
      </c>
      <c r="N145">
        <v>7.6000000000000004E-4</v>
      </c>
    </row>
    <row r="146" spans="1:14">
      <c r="A146">
        <v>3702.1752299999998</v>
      </c>
      <c r="B146">
        <v>2.4000000000000001E-4</v>
      </c>
      <c r="D146">
        <v>3702.2536599999999</v>
      </c>
      <c r="E146">
        <v>1.98E-3</v>
      </c>
      <c r="G146">
        <v>3702.1752299999998</v>
      </c>
      <c r="H146">
        <v>8.0000000000000007E-5</v>
      </c>
      <c r="J146">
        <v>3702.2029499999999</v>
      </c>
      <c r="K146">
        <v>3.6000000000000002E-4</v>
      </c>
      <c r="M146">
        <v>3702.2029499999999</v>
      </c>
      <c r="N146">
        <v>1.0399999999999999E-3</v>
      </c>
    </row>
    <row r="147" spans="1:14">
      <c r="A147">
        <v>3700.1184600000001</v>
      </c>
      <c r="B147">
        <v>1.7000000000000001E-4</v>
      </c>
      <c r="D147">
        <v>3700.19686</v>
      </c>
      <c r="E147">
        <v>1.5399999999999999E-3</v>
      </c>
      <c r="G147">
        <v>3700.1184600000001</v>
      </c>
      <c r="H147">
        <v>1.09E-3</v>
      </c>
      <c r="J147">
        <v>3700.14617</v>
      </c>
      <c r="K147">
        <v>1.0200000000000001E-3</v>
      </c>
      <c r="M147">
        <v>3700.14617</v>
      </c>
      <c r="N147">
        <v>1.17E-3</v>
      </c>
    </row>
    <row r="148" spans="1:14">
      <c r="A148">
        <v>3698.0617000000002</v>
      </c>
      <c r="B148">
        <v>0</v>
      </c>
      <c r="D148">
        <v>3698.14005</v>
      </c>
      <c r="E148">
        <v>1.57E-3</v>
      </c>
      <c r="G148">
        <v>3698.0617000000002</v>
      </c>
      <c r="H148">
        <v>5.4000000000000001E-4</v>
      </c>
      <c r="J148">
        <v>3698.0893900000001</v>
      </c>
      <c r="K148">
        <v>1.5299999999999999E-3</v>
      </c>
      <c r="M148">
        <v>3698.0893900000001</v>
      </c>
      <c r="N148">
        <v>1.6999999999999999E-3</v>
      </c>
    </row>
    <row r="149" spans="1:14">
      <c r="A149">
        <v>3696.0049399999998</v>
      </c>
      <c r="B149">
        <v>1.7000000000000001E-4</v>
      </c>
      <c r="D149">
        <v>3696.0832399999999</v>
      </c>
      <c r="E149">
        <v>2.1700000000000001E-3</v>
      </c>
      <c r="G149">
        <v>3696.0049399999998</v>
      </c>
      <c r="H149">
        <v>4.2999999999999999E-4</v>
      </c>
      <c r="J149">
        <v>3696.0326100000002</v>
      </c>
      <c r="K149">
        <v>1.66E-3</v>
      </c>
      <c r="M149">
        <v>3696.0326100000002</v>
      </c>
      <c r="N149">
        <v>1.9499999999999999E-3</v>
      </c>
    </row>
    <row r="150" spans="1:14">
      <c r="A150">
        <v>3693.9481700000001</v>
      </c>
      <c r="B150">
        <v>7.2999999999999996E-4</v>
      </c>
      <c r="D150">
        <v>3694.0264299999999</v>
      </c>
      <c r="E150">
        <v>2.7699999999999999E-3</v>
      </c>
      <c r="G150">
        <v>3693.9481700000001</v>
      </c>
      <c r="H150">
        <v>6.6E-4</v>
      </c>
      <c r="J150">
        <v>3693.9758299999999</v>
      </c>
      <c r="K150">
        <v>1.23E-3</v>
      </c>
      <c r="M150">
        <v>3693.9758299999999</v>
      </c>
      <c r="N150">
        <v>1.58E-3</v>
      </c>
    </row>
    <row r="151" spans="1:14">
      <c r="A151">
        <v>3691.8914100000002</v>
      </c>
      <c r="B151">
        <v>1.41E-3</v>
      </c>
      <c r="D151">
        <v>3691.9696300000001</v>
      </c>
      <c r="E151">
        <v>2.7399999999999998E-3</v>
      </c>
      <c r="G151">
        <v>3691.8914100000002</v>
      </c>
      <c r="H151">
        <v>1.2999999999999999E-4</v>
      </c>
      <c r="J151">
        <v>3691.91905</v>
      </c>
      <c r="K151">
        <v>6.4999999999999997E-4</v>
      </c>
      <c r="M151">
        <v>3691.91905</v>
      </c>
      <c r="N151">
        <v>1.1199999999999999E-3</v>
      </c>
    </row>
    <row r="152" spans="1:14">
      <c r="A152">
        <v>3689.83464</v>
      </c>
      <c r="B152">
        <v>1.89E-3</v>
      </c>
      <c r="D152">
        <v>3689.91282</v>
      </c>
      <c r="E152">
        <v>3.0599999999999998E-3</v>
      </c>
      <c r="G152">
        <v>3689.83464</v>
      </c>
      <c r="H152">
        <v>2.9999999999999997E-4</v>
      </c>
      <c r="J152">
        <v>3689.8622700000001</v>
      </c>
      <c r="K152">
        <v>8.8999999999999995E-4</v>
      </c>
      <c r="M152">
        <v>3689.8622700000001</v>
      </c>
      <c r="N152">
        <v>7.6999999999999996E-4</v>
      </c>
    </row>
    <row r="153" spans="1:14">
      <c r="A153">
        <v>3687.7778800000001</v>
      </c>
      <c r="B153">
        <v>1.4499999999999999E-3</v>
      </c>
      <c r="D153">
        <v>3687.85601</v>
      </c>
      <c r="E153">
        <v>4.5399999999999998E-3</v>
      </c>
      <c r="G153">
        <v>3687.7778800000001</v>
      </c>
      <c r="H153">
        <v>1.2099999999999999E-3</v>
      </c>
      <c r="J153">
        <v>3687.8054900000002</v>
      </c>
      <c r="K153">
        <v>1.6199999999999999E-3</v>
      </c>
      <c r="M153">
        <v>3687.8054900000002</v>
      </c>
      <c r="N153">
        <v>6.0999999999999997E-4</v>
      </c>
    </row>
    <row r="154" spans="1:14">
      <c r="A154">
        <v>3685.7211200000002</v>
      </c>
      <c r="B154">
        <v>6.4999999999999997E-4</v>
      </c>
      <c r="D154">
        <v>3685.7991999999999</v>
      </c>
      <c r="E154">
        <v>3.9500000000000004E-3</v>
      </c>
      <c r="G154">
        <v>3685.7211200000002</v>
      </c>
      <c r="H154">
        <v>1.23E-3</v>
      </c>
      <c r="J154">
        <v>3685.7487099999998</v>
      </c>
      <c r="K154">
        <v>1.5100000000000001E-3</v>
      </c>
      <c r="M154">
        <v>3685.7487099999998</v>
      </c>
      <c r="N154">
        <v>8.0999999999999996E-4</v>
      </c>
    </row>
    <row r="155" spans="1:14">
      <c r="A155">
        <v>3683.66435</v>
      </c>
      <c r="B155">
        <v>6.8999999999999997E-4</v>
      </c>
      <c r="D155">
        <v>3683.7424000000001</v>
      </c>
      <c r="E155">
        <v>1.5399999999999999E-3</v>
      </c>
      <c r="G155">
        <v>3683.66435</v>
      </c>
      <c r="H155">
        <v>5.9000000000000003E-4</v>
      </c>
      <c r="J155">
        <v>3683.69193</v>
      </c>
      <c r="K155">
        <v>8.9999999999999998E-4</v>
      </c>
      <c r="M155">
        <v>3683.69193</v>
      </c>
      <c r="N155">
        <v>9.1E-4</v>
      </c>
    </row>
    <row r="156" spans="1:14">
      <c r="A156">
        <v>3681.6075900000001</v>
      </c>
      <c r="B156">
        <v>1.49E-3</v>
      </c>
      <c r="D156">
        <v>3681.68559</v>
      </c>
      <c r="E156">
        <v>7.6000000000000004E-4</v>
      </c>
      <c r="G156">
        <v>3681.6075900000001</v>
      </c>
      <c r="H156">
        <v>1.6000000000000001E-4</v>
      </c>
      <c r="J156">
        <v>3681.6351500000001</v>
      </c>
      <c r="K156">
        <v>4.6999999999999999E-4</v>
      </c>
      <c r="M156">
        <v>3681.6351500000001</v>
      </c>
      <c r="N156">
        <v>7.6999999999999996E-4</v>
      </c>
    </row>
    <row r="157" spans="1:14">
      <c r="A157">
        <v>3679.5508199999999</v>
      </c>
      <c r="B157">
        <v>2.3900000000000002E-3</v>
      </c>
      <c r="D157">
        <v>3679.62878</v>
      </c>
      <c r="E157">
        <v>2.32E-3</v>
      </c>
      <c r="G157">
        <v>3679.5508199999999</v>
      </c>
      <c r="H157">
        <v>2.0000000000000002E-5</v>
      </c>
      <c r="J157">
        <v>3679.5783700000002</v>
      </c>
      <c r="K157">
        <v>2.5000000000000001E-4</v>
      </c>
      <c r="M157">
        <v>3679.5783700000002</v>
      </c>
      <c r="N157">
        <v>7.1000000000000002E-4</v>
      </c>
    </row>
    <row r="158" spans="1:14">
      <c r="A158">
        <v>3677.49406</v>
      </c>
      <c r="B158">
        <v>2.8800000000000002E-3</v>
      </c>
      <c r="D158">
        <v>3677.57197</v>
      </c>
      <c r="E158">
        <v>4.5900000000000003E-3</v>
      </c>
      <c r="G158">
        <v>3677.49406</v>
      </c>
      <c r="H158">
        <v>0</v>
      </c>
      <c r="J158">
        <v>3677.5215899999998</v>
      </c>
      <c r="K158">
        <v>0</v>
      </c>
      <c r="M158">
        <v>3677.5215899999998</v>
      </c>
      <c r="N158">
        <v>5.6999999999999998E-4</v>
      </c>
    </row>
    <row r="159" spans="1:14">
      <c r="A159">
        <v>3675.4373000000001</v>
      </c>
      <c r="B159">
        <v>2.0699999999999998E-3</v>
      </c>
      <c r="D159">
        <v>3675.5151700000001</v>
      </c>
      <c r="E159">
        <v>6.4000000000000003E-3</v>
      </c>
      <c r="G159">
        <v>3675.4373000000001</v>
      </c>
      <c r="H159">
        <v>1.9300000000000001E-3</v>
      </c>
      <c r="J159">
        <v>3675.4648099999999</v>
      </c>
      <c r="K159">
        <v>2.4000000000000001E-4</v>
      </c>
      <c r="M159">
        <v>3675.4648099999999</v>
      </c>
      <c r="N159">
        <v>0</v>
      </c>
    </row>
    <row r="160" spans="1:14">
      <c r="A160">
        <v>3673.3805299999999</v>
      </c>
      <c r="B160">
        <v>6.7000000000000002E-4</v>
      </c>
      <c r="D160">
        <v>3673.4583600000001</v>
      </c>
      <c r="E160">
        <v>6.3E-3</v>
      </c>
      <c r="G160">
        <v>3673.3805299999999</v>
      </c>
      <c r="H160">
        <v>3.2599999999999999E-3</v>
      </c>
      <c r="J160">
        <v>3673.4080300000001</v>
      </c>
      <c r="K160">
        <v>1.08E-3</v>
      </c>
      <c r="M160">
        <v>3673.4080300000001</v>
      </c>
      <c r="N160">
        <v>9.0000000000000006E-5</v>
      </c>
    </row>
    <row r="161" spans="1:14">
      <c r="A161">
        <v>3671.32377</v>
      </c>
      <c r="B161">
        <v>2.3000000000000001E-4</v>
      </c>
      <c r="D161">
        <v>3671.40155</v>
      </c>
      <c r="E161">
        <v>5.0400000000000002E-3</v>
      </c>
      <c r="G161">
        <v>3671.32377</v>
      </c>
      <c r="H161">
        <v>9.1E-4</v>
      </c>
      <c r="J161">
        <v>3671.3512500000002</v>
      </c>
      <c r="K161">
        <v>8.0000000000000004E-4</v>
      </c>
      <c r="M161">
        <v>3671.3512500000002</v>
      </c>
      <c r="N161">
        <v>4.4999999999999999E-4</v>
      </c>
    </row>
    <row r="162" spans="1:14">
      <c r="A162">
        <v>3669.2669999999998</v>
      </c>
      <c r="B162">
        <v>5.8E-4</v>
      </c>
      <c r="D162">
        <v>3669.34474</v>
      </c>
      <c r="E162">
        <v>4.7200000000000002E-3</v>
      </c>
      <c r="G162">
        <v>3669.2669999999998</v>
      </c>
      <c r="H162">
        <v>3.6999999999999999E-4</v>
      </c>
      <c r="J162">
        <v>3669.2944699999998</v>
      </c>
      <c r="K162">
        <v>0</v>
      </c>
      <c r="M162">
        <v>3669.2944699999998</v>
      </c>
      <c r="N162">
        <v>0</v>
      </c>
    </row>
    <row r="163" spans="1:14">
      <c r="A163">
        <v>3667.2102399999999</v>
      </c>
      <c r="B163">
        <v>1.15E-3</v>
      </c>
      <c r="D163">
        <v>3667.2879400000002</v>
      </c>
      <c r="E163">
        <v>4.8199999999999996E-3</v>
      </c>
      <c r="G163">
        <v>3667.2102399999999</v>
      </c>
      <c r="H163">
        <v>2.1900000000000001E-3</v>
      </c>
      <c r="J163">
        <v>3667.2377000000001</v>
      </c>
      <c r="K163">
        <v>1.4999999999999999E-4</v>
      </c>
      <c r="M163">
        <v>3667.2377000000001</v>
      </c>
      <c r="N163">
        <v>2.9999999999999997E-4</v>
      </c>
    </row>
    <row r="164" spans="1:14">
      <c r="A164">
        <v>3665.1534799999999</v>
      </c>
      <c r="B164">
        <v>1.4599999999999999E-3</v>
      </c>
      <c r="D164">
        <v>3665.2311300000001</v>
      </c>
      <c r="E164">
        <v>4.5300000000000002E-3</v>
      </c>
      <c r="G164">
        <v>3665.1534799999999</v>
      </c>
      <c r="H164">
        <v>2.7599999999999999E-3</v>
      </c>
      <c r="J164">
        <v>3665.1809199999998</v>
      </c>
      <c r="K164">
        <v>3.8999999999999999E-4</v>
      </c>
      <c r="M164">
        <v>3665.1809199999998</v>
      </c>
      <c r="N164">
        <v>1.2099999999999999E-3</v>
      </c>
    </row>
    <row r="165" spans="1:14">
      <c r="A165">
        <v>3663.0967099999998</v>
      </c>
      <c r="B165">
        <v>1.5900000000000001E-3</v>
      </c>
      <c r="D165">
        <v>3663.1743200000001</v>
      </c>
      <c r="E165">
        <v>5.0699999999999999E-3</v>
      </c>
      <c r="G165">
        <v>3663.0967099999998</v>
      </c>
      <c r="H165">
        <v>2.8900000000000002E-3</v>
      </c>
      <c r="J165">
        <v>3663.1241399999999</v>
      </c>
      <c r="K165">
        <v>1.9000000000000001E-4</v>
      </c>
      <c r="M165">
        <v>3663.1241399999999</v>
      </c>
      <c r="N165">
        <v>1.1900000000000001E-3</v>
      </c>
    </row>
    <row r="166" spans="1:14">
      <c r="A166">
        <v>3661.0399499999999</v>
      </c>
      <c r="B166">
        <v>1.5499999999999999E-3</v>
      </c>
      <c r="D166">
        <v>3661.11751</v>
      </c>
      <c r="E166">
        <v>5.9699999999999996E-3</v>
      </c>
      <c r="G166">
        <v>3661.0399499999999</v>
      </c>
      <c r="H166">
        <v>3.4299999999999999E-3</v>
      </c>
      <c r="J166">
        <v>3661.06736</v>
      </c>
      <c r="K166">
        <v>0</v>
      </c>
      <c r="M166">
        <v>3661.06736</v>
      </c>
      <c r="N166">
        <v>9.8999999999999999E-4</v>
      </c>
    </row>
    <row r="167" spans="1:14">
      <c r="A167">
        <v>3658.9831800000002</v>
      </c>
      <c r="B167">
        <v>1.3500000000000001E-3</v>
      </c>
      <c r="D167">
        <v>3659.0607100000002</v>
      </c>
      <c r="E167">
        <v>6.0299999999999998E-3</v>
      </c>
      <c r="G167">
        <v>3658.9831800000002</v>
      </c>
      <c r="H167">
        <v>4.1900000000000001E-3</v>
      </c>
      <c r="J167">
        <v>3659.0105800000001</v>
      </c>
      <c r="K167">
        <v>0</v>
      </c>
      <c r="M167">
        <v>3659.0105800000001</v>
      </c>
      <c r="N167">
        <v>1.6999999999999999E-3</v>
      </c>
    </row>
    <row r="168" spans="1:14">
      <c r="A168">
        <v>3656.9264199999998</v>
      </c>
      <c r="B168">
        <v>1.48E-3</v>
      </c>
      <c r="D168">
        <v>3657.0039000000002</v>
      </c>
      <c r="E168">
        <v>6.11E-3</v>
      </c>
      <c r="G168">
        <v>3656.9264199999998</v>
      </c>
      <c r="H168">
        <v>6.28E-3</v>
      </c>
      <c r="J168">
        <v>3656.9537999999998</v>
      </c>
      <c r="K168">
        <v>2.7E-4</v>
      </c>
      <c r="M168">
        <v>3656.9537999999998</v>
      </c>
      <c r="N168">
        <v>2.5400000000000002E-3</v>
      </c>
    </row>
    <row r="169" spans="1:14">
      <c r="A169">
        <v>3654.8696599999998</v>
      </c>
      <c r="B169">
        <v>1.92E-3</v>
      </c>
      <c r="D169">
        <v>3654.9470900000001</v>
      </c>
      <c r="E169">
        <v>6.7400000000000003E-3</v>
      </c>
      <c r="G169">
        <v>3654.8696599999998</v>
      </c>
      <c r="H169">
        <v>8.7100000000000007E-3</v>
      </c>
      <c r="J169">
        <v>3654.8970199999999</v>
      </c>
      <c r="K169">
        <v>6.7000000000000002E-4</v>
      </c>
      <c r="M169">
        <v>3654.8970199999999</v>
      </c>
      <c r="N169">
        <v>2.7899999999999999E-3</v>
      </c>
    </row>
    <row r="170" spans="1:14">
      <c r="A170">
        <v>3652.8128900000002</v>
      </c>
      <c r="B170">
        <v>1.89E-3</v>
      </c>
      <c r="D170">
        <v>3652.8902800000001</v>
      </c>
      <c r="E170">
        <v>6.9199999999999999E-3</v>
      </c>
      <c r="G170">
        <v>3652.8128900000002</v>
      </c>
      <c r="H170">
        <v>7.3600000000000002E-3</v>
      </c>
      <c r="J170">
        <v>3652.84024</v>
      </c>
      <c r="K170">
        <v>6.3000000000000003E-4</v>
      </c>
      <c r="M170">
        <v>3652.84024</v>
      </c>
      <c r="N170">
        <v>3.1099999999999999E-3</v>
      </c>
    </row>
    <row r="171" spans="1:14">
      <c r="A171">
        <v>3650.7561300000002</v>
      </c>
      <c r="B171">
        <v>1.5E-3</v>
      </c>
      <c r="D171">
        <v>3650.83347</v>
      </c>
      <c r="E171">
        <v>6.4900000000000001E-3</v>
      </c>
      <c r="G171">
        <v>3650.7561300000002</v>
      </c>
      <c r="H171">
        <v>5.0699999999999999E-3</v>
      </c>
      <c r="J171">
        <v>3650.7834600000001</v>
      </c>
      <c r="K171">
        <v>9.0000000000000006E-5</v>
      </c>
      <c r="M171">
        <v>3650.7834600000001</v>
      </c>
      <c r="N171">
        <v>3.3300000000000001E-3</v>
      </c>
    </row>
    <row r="172" spans="1:14">
      <c r="A172">
        <v>3648.6993600000001</v>
      </c>
      <c r="B172">
        <v>2.0899999999999998E-3</v>
      </c>
      <c r="D172">
        <v>3648.7766700000002</v>
      </c>
      <c r="E172">
        <v>6.2899999999999996E-3</v>
      </c>
      <c r="G172">
        <v>3648.6993600000001</v>
      </c>
      <c r="H172">
        <v>8.7899999999999992E-3</v>
      </c>
      <c r="J172">
        <v>3648.7266800000002</v>
      </c>
      <c r="K172">
        <v>1.6000000000000001E-4</v>
      </c>
      <c r="M172">
        <v>3648.7266800000002</v>
      </c>
      <c r="N172">
        <v>2.9499999999999999E-3</v>
      </c>
    </row>
    <row r="173" spans="1:14">
      <c r="A173">
        <v>3646.6426000000001</v>
      </c>
      <c r="B173">
        <v>3.0899999999999999E-3</v>
      </c>
      <c r="D173">
        <v>3646.7198600000002</v>
      </c>
      <c r="E173">
        <v>6.3600000000000002E-3</v>
      </c>
      <c r="G173">
        <v>3646.6426000000001</v>
      </c>
      <c r="H173">
        <v>1.512E-2</v>
      </c>
      <c r="J173">
        <v>3646.6698999999999</v>
      </c>
      <c r="K173">
        <v>1.47E-3</v>
      </c>
      <c r="M173">
        <v>3646.6698999999999</v>
      </c>
      <c r="N173">
        <v>2.8999999999999998E-3</v>
      </c>
    </row>
    <row r="174" spans="1:14">
      <c r="A174">
        <v>3644.5858400000002</v>
      </c>
      <c r="B174">
        <v>3.16E-3</v>
      </c>
      <c r="D174">
        <v>3644.6630500000001</v>
      </c>
      <c r="E174">
        <v>5.5300000000000002E-3</v>
      </c>
      <c r="G174">
        <v>3644.5858400000002</v>
      </c>
      <c r="H174">
        <v>1.8270000000000002E-2</v>
      </c>
      <c r="J174">
        <v>3644.61312</v>
      </c>
      <c r="K174">
        <v>2.2899999999999999E-3</v>
      </c>
      <c r="M174">
        <v>3644.61312</v>
      </c>
      <c r="N174">
        <v>3.2200000000000002E-3</v>
      </c>
    </row>
    <row r="175" spans="1:14">
      <c r="A175">
        <v>3642.52907</v>
      </c>
      <c r="B175">
        <v>2.8900000000000002E-3</v>
      </c>
      <c r="D175">
        <v>3642.6062400000001</v>
      </c>
      <c r="E175">
        <v>4.4200000000000003E-3</v>
      </c>
      <c r="G175">
        <v>3642.52907</v>
      </c>
      <c r="H175">
        <v>2.052E-2</v>
      </c>
      <c r="J175">
        <v>3642.5563400000001</v>
      </c>
      <c r="K175">
        <v>2.5000000000000001E-3</v>
      </c>
      <c r="M175">
        <v>3642.5563400000001</v>
      </c>
      <c r="N175">
        <v>3.7499999999999999E-3</v>
      </c>
    </row>
    <row r="176" spans="1:14">
      <c r="A176">
        <v>3640.4723100000001</v>
      </c>
      <c r="B176">
        <v>2.5400000000000002E-3</v>
      </c>
      <c r="D176">
        <v>3640.5494399999998</v>
      </c>
      <c r="E176">
        <v>4.1399999999999996E-3</v>
      </c>
      <c r="G176">
        <v>3640.4723100000001</v>
      </c>
      <c r="H176">
        <v>2.3570000000000001E-2</v>
      </c>
      <c r="J176">
        <v>3640.4995600000002</v>
      </c>
      <c r="K176">
        <v>2.8700000000000002E-3</v>
      </c>
      <c r="M176">
        <v>3640.4995600000002</v>
      </c>
      <c r="N176">
        <v>4.5300000000000002E-3</v>
      </c>
    </row>
    <row r="177" spans="1:14">
      <c r="A177">
        <v>3638.41554</v>
      </c>
      <c r="B177">
        <v>2.33E-3</v>
      </c>
      <c r="D177">
        <v>3638.4926300000002</v>
      </c>
      <c r="E177">
        <v>3.7599999999999999E-3</v>
      </c>
      <c r="G177">
        <v>3638.41554</v>
      </c>
      <c r="H177">
        <v>2.5930000000000002E-2</v>
      </c>
      <c r="J177">
        <v>3638.4427799999999</v>
      </c>
      <c r="K177">
        <v>3.2299999999999998E-3</v>
      </c>
      <c r="M177">
        <v>3638.4427799999999</v>
      </c>
      <c r="N177">
        <v>4.9399999999999999E-3</v>
      </c>
    </row>
    <row r="178" spans="1:14">
      <c r="A178">
        <v>3636.35878</v>
      </c>
      <c r="B178">
        <v>2.65E-3</v>
      </c>
      <c r="D178">
        <v>3636.4358200000001</v>
      </c>
      <c r="E178">
        <v>3.31E-3</v>
      </c>
      <c r="G178">
        <v>3636.35878</v>
      </c>
      <c r="H178">
        <v>2.6040000000000001E-2</v>
      </c>
      <c r="J178">
        <v>3636.386</v>
      </c>
      <c r="K178">
        <v>3.4499999999999999E-3</v>
      </c>
      <c r="M178">
        <v>3636.386</v>
      </c>
      <c r="N178">
        <v>4.6899999999999997E-3</v>
      </c>
    </row>
    <row r="179" spans="1:14">
      <c r="A179">
        <v>3634.3020200000001</v>
      </c>
      <c r="B179">
        <v>3.0699999999999998E-3</v>
      </c>
      <c r="D179">
        <v>3634.3790100000001</v>
      </c>
      <c r="E179">
        <v>3.3E-3</v>
      </c>
      <c r="G179">
        <v>3634.3020200000001</v>
      </c>
      <c r="H179">
        <v>2.555E-2</v>
      </c>
      <c r="J179">
        <v>3634.3292200000001</v>
      </c>
      <c r="K179">
        <v>3.5200000000000001E-3</v>
      </c>
      <c r="M179">
        <v>3634.3292200000001</v>
      </c>
      <c r="N179">
        <v>4.3299999999999996E-3</v>
      </c>
    </row>
    <row r="180" spans="1:14">
      <c r="A180">
        <v>3632.2452499999999</v>
      </c>
      <c r="B180">
        <v>2.8700000000000002E-3</v>
      </c>
      <c r="D180">
        <v>3632.3222099999998</v>
      </c>
      <c r="E180">
        <v>3.15E-3</v>
      </c>
      <c r="G180">
        <v>3632.2452499999999</v>
      </c>
      <c r="H180">
        <v>2.6349999999999998E-2</v>
      </c>
      <c r="J180">
        <v>3632.2724499999999</v>
      </c>
      <c r="K180">
        <v>2.9099999999999998E-3</v>
      </c>
      <c r="M180">
        <v>3632.2724499999999</v>
      </c>
      <c r="N180">
        <v>4.28E-3</v>
      </c>
    </row>
    <row r="181" spans="1:14">
      <c r="A181">
        <v>3630.18849</v>
      </c>
      <c r="B181">
        <v>2.5200000000000001E-3</v>
      </c>
      <c r="D181">
        <v>3630.2654000000002</v>
      </c>
      <c r="E181">
        <v>3.3899999999999998E-3</v>
      </c>
      <c r="G181">
        <v>3630.18849</v>
      </c>
      <c r="H181">
        <v>2.8840000000000001E-2</v>
      </c>
      <c r="J181">
        <v>3630.21567</v>
      </c>
      <c r="K181">
        <v>2.3700000000000001E-3</v>
      </c>
      <c r="M181">
        <v>3630.21567</v>
      </c>
      <c r="N181">
        <v>4.1399999999999996E-3</v>
      </c>
    </row>
    <row r="182" spans="1:14">
      <c r="A182">
        <v>3628.1317199999999</v>
      </c>
      <c r="B182">
        <v>2.7599999999999999E-3</v>
      </c>
      <c r="D182">
        <v>3628.2085900000002</v>
      </c>
      <c r="E182">
        <v>4.1900000000000001E-3</v>
      </c>
      <c r="G182">
        <v>3628.1317199999999</v>
      </c>
      <c r="H182">
        <v>3.4509999999999999E-2</v>
      </c>
      <c r="J182">
        <v>3628.1588900000002</v>
      </c>
      <c r="K182">
        <v>3.82E-3</v>
      </c>
      <c r="M182">
        <v>3628.1588900000002</v>
      </c>
      <c r="N182">
        <v>3.96E-3</v>
      </c>
    </row>
    <row r="183" spans="1:14">
      <c r="A183">
        <v>3626.0749599999999</v>
      </c>
      <c r="B183">
        <v>3.0300000000000001E-3</v>
      </c>
      <c r="D183">
        <v>3626.1517800000001</v>
      </c>
      <c r="E183">
        <v>4.5999999999999999E-3</v>
      </c>
      <c r="G183">
        <v>3626.0749599999999</v>
      </c>
      <c r="H183">
        <v>3.9460000000000002E-2</v>
      </c>
      <c r="J183">
        <v>3626.1021099999998</v>
      </c>
      <c r="K183">
        <v>5.6100000000000004E-3</v>
      </c>
      <c r="M183">
        <v>3626.1021099999998</v>
      </c>
      <c r="N183">
        <v>4.8799999999999998E-3</v>
      </c>
    </row>
    <row r="184" spans="1:14">
      <c r="A184">
        <v>3624.0182</v>
      </c>
      <c r="B184">
        <v>3.31E-3</v>
      </c>
      <c r="D184">
        <v>3624.0949799999999</v>
      </c>
      <c r="E184">
        <v>4.1399999999999996E-3</v>
      </c>
      <c r="G184">
        <v>3624.0182</v>
      </c>
      <c r="H184">
        <v>4.0980000000000003E-2</v>
      </c>
      <c r="J184">
        <v>3624.0453299999999</v>
      </c>
      <c r="K184">
        <v>5.9199999999999999E-3</v>
      </c>
      <c r="M184">
        <v>3624.0453299999999</v>
      </c>
      <c r="N184">
        <v>6.1700000000000001E-3</v>
      </c>
    </row>
    <row r="185" spans="1:14">
      <c r="A185">
        <v>3621.9614299999998</v>
      </c>
      <c r="B185">
        <v>3.8400000000000001E-3</v>
      </c>
      <c r="D185">
        <v>3622.0381699999998</v>
      </c>
      <c r="E185">
        <v>3.1800000000000001E-3</v>
      </c>
      <c r="G185">
        <v>3621.9614299999998</v>
      </c>
      <c r="H185">
        <v>4.0590000000000001E-2</v>
      </c>
      <c r="J185">
        <v>3621.98855</v>
      </c>
      <c r="K185">
        <v>6.0099999999999997E-3</v>
      </c>
      <c r="M185">
        <v>3621.98855</v>
      </c>
      <c r="N185">
        <v>6.7400000000000003E-3</v>
      </c>
    </row>
    <row r="186" spans="1:14">
      <c r="A186">
        <v>3619.9046699999999</v>
      </c>
      <c r="B186">
        <v>4.3600000000000002E-3</v>
      </c>
      <c r="D186">
        <v>3619.9813600000002</v>
      </c>
      <c r="E186">
        <v>2.7100000000000002E-3</v>
      </c>
      <c r="G186">
        <v>3619.9046699999999</v>
      </c>
      <c r="H186">
        <v>4.0770000000000001E-2</v>
      </c>
      <c r="J186">
        <v>3619.9317700000001</v>
      </c>
      <c r="K186">
        <v>6.8900000000000003E-3</v>
      </c>
      <c r="M186">
        <v>3619.9317700000001</v>
      </c>
      <c r="N186">
        <v>6.3899999999999998E-3</v>
      </c>
    </row>
    <row r="187" spans="1:14">
      <c r="A187">
        <v>3617.8479000000002</v>
      </c>
      <c r="B187">
        <v>4.3899999999999998E-3</v>
      </c>
      <c r="D187">
        <v>3617.9245500000002</v>
      </c>
      <c r="E187">
        <v>2.98E-3</v>
      </c>
      <c r="G187">
        <v>3617.8479000000002</v>
      </c>
      <c r="H187">
        <v>4.4540000000000003E-2</v>
      </c>
      <c r="J187">
        <v>3617.8749899999998</v>
      </c>
      <c r="K187">
        <v>7.7200000000000003E-3</v>
      </c>
      <c r="M187">
        <v>3617.8749899999998</v>
      </c>
      <c r="N187">
        <v>5.8999999999999999E-3</v>
      </c>
    </row>
    <row r="188" spans="1:14">
      <c r="A188">
        <v>3615.7911399999998</v>
      </c>
      <c r="B188">
        <v>4.1900000000000001E-3</v>
      </c>
      <c r="D188">
        <v>3615.8677499999999</v>
      </c>
      <c r="E188">
        <v>3.3600000000000001E-3</v>
      </c>
      <c r="G188">
        <v>3615.7911399999998</v>
      </c>
      <c r="H188">
        <v>5.0270000000000002E-2</v>
      </c>
      <c r="J188">
        <v>3615.8182099999999</v>
      </c>
      <c r="K188">
        <v>8.3199999999999993E-3</v>
      </c>
      <c r="M188">
        <v>3615.8182099999999</v>
      </c>
      <c r="N188">
        <v>6.1000000000000004E-3</v>
      </c>
    </row>
    <row r="189" spans="1:14">
      <c r="A189">
        <v>3613.7343799999999</v>
      </c>
      <c r="B189">
        <v>4.3299999999999996E-3</v>
      </c>
      <c r="D189">
        <v>3613.8109399999998</v>
      </c>
      <c r="E189">
        <v>2.8600000000000001E-3</v>
      </c>
      <c r="G189">
        <v>3613.7343799999999</v>
      </c>
      <c r="H189">
        <v>5.57E-2</v>
      </c>
      <c r="J189">
        <v>3613.76143</v>
      </c>
      <c r="K189">
        <v>9.2999999999999992E-3</v>
      </c>
      <c r="M189">
        <v>3613.76143</v>
      </c>
      <c r="N189">
        <v>6.8799999999999998E-3</v>
      </c>
    </row>
    <row r="190" spans="1:14">
      <c r="A190">
        <v>3611.6776100000002</v>
      </c>
      <c r="B190">
        <v>4.81E-3</v>
      </c>
      <c r="D190">
        <v>3611.7541299999998</v>
      </c>
      <c r="E190">
        <v>1.7799999999999999E-3</v>
      </c>
      <c r="G190">
        <v>3611.6776100000002</v>
      </c>
      <c r="H190">
        <v>5.9270000000000003E-2</v>
      </c>
      <c r="J190">
        <v>3611.7046500000001</v>
      </c>
      <c r="K190">
        <v>9.6100000000000005E-3</v>
      </c>
      <c r="M190">
        <v>3611.7046500000001</v>
      </c>
      <c r="N190">
        <v>7.8899999999999994E-3</v>
      </c>
    </row>
    <row r="191" spans="1:14">
      <c r="A191">
        <v>3609.6208499999998</v>
      </c>
      <c r="B191">
        <v>5.4900000000000001E-3</v>
      </c>
      <c r="D191">
        <v>3609.6973200000002</v>
      </c>
      <c r="E191">
        <v>1.6199999999999999E-3</v>
      </c>
      <c r="G191">
        <v>3609.6208499999998</v>
      </c>
      <c r="H191">
        <v>6.2010000000000003E-2</v>
      </c>
      <c r="J191">
        <v>3609.6478699999998</v>
      </c>
      <c r="K191">
        <v>9.3600000000000003E-3</v>
      </c>
      <c r="M191">
        <v>3609.6478699999998</v>
      </c>
      <c r="N191">
        <v>8.4700000000000001E-3</v>
      </c>
    </row>
    <row r="192" spans="1:14">
      <c r="A192">
        <v>3607.5640800000001</v>
      </c>
      <c r="B192">
        <v>6.2300000000000003E-3</v>
      </c>
      <c r="D192">
        <v>3607.6405199999999</v>
      </c>
      <c r="E192">
        <v>1.4599999999999999E-3</v>
      </c>
      <c r="G192">
        <v>3607.5640800000001</v>
      </c>
      <c r="H192">
        <v>6.5909999999999996E-2</v>
      </c>
      <c r="J192">
        <v>3607.5910899999999</v>
      </c>
      <c r="K192">
        <v>9.7699999999999992E-3</v>
      </c>
      <c r="M192">
        <v>3607.5910899999999</v>
      </c>
      <c r="N192">
        <v>8.3400000000000002E-3</v>
      </c>
    </row>
    <row r="193" spans="1:14">
      <c r="A193">
        <v>3605.5073200000002</v>
      </c>
      <c r="B193">
        <v>6.3200000000000001E-3</v>
      </c>
      <c r="D193">
        <v>3605.5837099999999</v>
      </c>
      <c r="E193">
        <v>5.6999999999999998E-4</v>
      </c>
      <c r="G193">
        <v>3605.5073200000002</v>
      </c>
      <c r="H193">
        <v>6.7750000000000005E-2</v>
      </c>
      <c r="J193">
        <v>3605.53431</v>
      </c>
      <c r="K193">
        <v>1.0449999999999999E-2</v>
      </c>
      <c r="M193">
        <v>3605.53431</v>
      </c>
      <c r="N193">
        <v>8.4200000000000004E-3</v>
      </c>
    </row>
    <row r="194" spans="1:14">
      <c r="A194">
        <v>3603.4505600000002</v>
      </c>
      <c r="B194">
        <v>5.8399999999999997E-3</v>
      </c>
      <c r="D194">
        <v>3603.5268999999998</v>
      </c>
      <c r="E194">
        <v>3.3E-4</v>
      </c>
      <c r="G194">
        <v>3603.4505600000002</v>
      </c>
      <c r="H194">
        <v>6.8529999999999994E-2</v>
      </c>
      <c r="J194">
        <v>3603.4775300000001</v>
      </c>
      <c r="K194">
        <v>1.119E-2</v>
      </c>
      <c r="M194">
        <v>3603.4775300000001</v>
      </c>
      <c r="N194">
        <v>9.1299999999999992E-3</v>
      </c>
    </row>
    <row r="195" spans="1:14">
      <c r="A195">
        <v>3601.3937900000001</v>
      </c>
      <c r="B195">
        <v>5.7600000000000004E-3</v>
      </c>
      <c r="D195">
        <v>3601.4700899999998</v>
      </c>
      <c r="E195">
        <v>5.5999999999999995E-4</v>
      </c>
      <c r="G195">
        <v>3601.3937900000001</v>
      </c>
      <c r="H195">
        <v>7.1940000000000004E-2</v>
      </c>
      <c r="J195">
        <v>3601.4207500000002</v>
      </c>
      <c r="K195">
        <v>1.2239999999999999E-2</v>
      </c>
      <c r="M195">
        <v>3601.4207500000002</v>
      </c>
      <c r="N195">
        <v>9.5899999999999996E-3</v>
      </c>
    </row>
    <row r="196" spans="1:14">
      <c r="A196">
        <v>3599.3370300000001</v>
      </c>
      <c r="B196">
        <v>6.11E-3</v>
      </c>
      <c r="D196">
        <v>3599.4132800000002</v>
      </c>
      <c r="E196">
        <v>3.5E-4</v>
      </c>
      <c r="G196">
        <v>3599.3370300000001</v>
      </c>
      <c r="H196">
        <v>7.5870000000000007E-2</v>
      </c>
      <c r="J196">
        <v>3599.3639699999999</v>
      </c>
      <c r="K196">
        <v>1.338E-2</v>
      </c>
      <c r="M196">
        <v>3599.3639699999999</v>
      </c>
      <c r="N196">
        <v>9.4400000000000005E-3</v>
      </c>
    </row>
    <row r="197" spans="1:14">
      <c r="A197">
        <v>3597.28026</v>
      </c>
      <c r="B197">
        <v>6.2599999999999999E-3</v>
      </c>
      <c r="D197">
        <v>3597.3564799999999</v>
      </c>
      <c r="E197">
        <v>0</v>
      </c>
      <c r="G197">
        <v>3597.28026</v>
      </c>
      <c r="H197">
        <v>7.8899999999999998E-2</v>
      </c>
      <c r="J197">
        <v>3597.3072000000002</v>
      </c>
      <c r="K197">
        <v>1.4370000000000001E-2</v>
      </c>
      <c r="M197">
        <v>3597.3072000000002</v>
      </c>
      <c r="N197">
        <v>9.4400000000000005E-3</v>
      </c>
    </row>
    <row r="198" spans="1:14">
      <c r="A198">
        <v>3595.2235000000001</v>
      </c>
      <c r="B198">
        <v>6.2100000000000002E-3</v>
      </c>
      <c r="D198">
        <v>3595.2996699999999</v>
      </c>
      <c r="E198">
        <v>1.6000000000000001E-4</v>
      </c>
      <c r="G198">
        <v>3595.2235000000001</v>
      </c>
      <c r="H198">
        <v>8.4110000000000004E-2</v>
      </c>
      <c r="J198">
        <v>3595.2504199999998</v>
      </c>
      <c r="K198">
        <v>1.5010000000000001E-2</v>
      </c>
      <c r="M198">
        <v>3595.2504199999998</v>
      </c>
      <c r="N198">
        <v>0.01</v>
      </c>
    </row>
    <row r="199" spans="1:14">
      <c r="A199">
        <v>3593.1667400000001</v>
      </c>
      <c r="B199">
        <v>6.0800000000000003E-3</v>
      </c>
      <c r="D199">
        <v>3593.2428599999998</v>
      </c>
      <c r="E199">
        <v>9.7999999999999997E-4</v>
      </c>
      <c r="G199">
        <v>3593.1667400000001</v>
      </c>
      <c r="H199">
        <v>9.0090000000000003E-2</v>
      </c>
      <c r="J199">
        <v>3593.19364</v>
      </c>
      <c r="K199">
        <v>1.5440000000000001E-2</v>
      </c>
      <c r="M199">
        <v>3593.19364</v>
      </c>
      <c r="N199">
        <v>1.069E-2</v>
      </c>
    </row>
    <row r="200" spans="1:14">
      <c r="A200">
        <v>3591.10997</v>
      </c>
      <c r="B200">
        <v>6.1900000000000002E-3</v>
      </c>
      <c r="D200">
        <v>3591.1860499999998</v>
      </c>
      <c r="E200">
        <v>1.33E-3</v>
      </c>
      <c r="G200">
        <v>3591.10997</v>
      </c>
      <c r="H200">
        <v>9.2069999999999999E-2</v>
      </c>
      <c r="J200">
        <v>3591.1368600000001</v>
      </c>
      <c r="K200">
        <v>1.5879999999999998E-2</v>
      </c>
      <c r="M200">
        <v>3591.1368600000001</v>
      </c>
      <c r="N200">
        <v>1.102E-2</v>
      </c>
    </row>
    <row r="201" spans="1:14">
      <c r="A201">
        <v>3589.05321</v>
      </c>
      <c r="B201">
        <v>6.6499999999999997E-3</v>
      </c>
      <c r="D201">
        <v>3589.12925</v>
      </c>
      <c r="E201">
        <v>9.3999999999999997E-4</v>
      </c>
      <c r="G201">
        <v>3589.05321</v>
      </c>
      <c r="H201">
        <v>9.4299999999999995E-2</v>
      </c>
      <c r="J201">
        <v>3589.0800800000002</v>
      </c>
      <c r="K201">
        <v>1.6660000000000001E-2</v>
      </c>
      <c r="M201">
        <v>3589.0800800000002</v>
      </c>
      <c r="N201">
        <v>1.1310000000000001E-2</v>
      </c>
    </row>
    <row r="202" spans="1:14">
      <c r="A202">
        <v>3586.9964399999999</v>
      </c>
      <c r="B202">
        <v>7.1500000000000001E-3</v>
      </c>
      <c r="D202">
        <v>3587.0724399999999</v>
      </c>
      <c r="E202">
        <v>1.2800000000000001E-3</v>
      </c>
      <c r="G202">
        <v>3586.9964399999999</v>
      </c>
      <c r="H202">
        <v>0.10308</v>
      </c>
      <c r="J202">
        <v>3587.0232999999998</v>
      </c>
      <c r="K202">
        <v>1.8749999999999999E-2</v>
      </c>
      <c r="M202">
        <v>3587.0232999999998</v>
      </c>
      <c r="N202">
        <v>1.213E-2</v>
      </c>
    </row>
    <row r="203" spans="1:14">
      <c r="A203">
        <v>3584.93968</v>
      </c>
      <c r="B203">
        <v>7.6E-3</v>
      </c>
      <c r="D203">
        <v>3585.0156299999999</v>
      </c>
      <c r="E203">
        <v>2.1800000000000001E-3</v>
      </c>
      <c r="G203">
        <v>3584.93968</v>
      </c>
      <c r="H203">
        <v>0.11122</v>
      </c>
      <c r="J203">
        <v>3584.9665199999999</v>
      </c>
      <c r="K203">
        <v>2.1180000000000001E-2</v>
      </c>
      <c r="M203">
        <v>3584.9665199999999</v>
      </c>
      <c r="N203">
        <v>1.3639999999999999E-2</v>
      </c>
    </row>
    <row r="204" spans="1:14">
      <c r="A204">
        <v>3582.88292</v>
      </c>
      <c r="B204">
        <v>7.8799999999999999E-3</v>
      </c>
      <c r="D204">
        <v>3582.9588199999998</v>
      </c>
      <c r="E204">
        <v>2.0500000000000002E-3</v>
      </c>
      <c r="G204">
        <v>3582.88292</v>
      </c>
      <c r="H204">
        <v>0.11476</v>
      </c>
      <c r="J204">
        <v>3582.9097400000001</v>
      </c>
      <c r="K204">
        <v>2.2610000000000002E-2</v>
      </c>
      <c r="M204">
        <v>3582.9097400000001</v>
      </c>
      <c r="N204">
        <v>1.5169999999999999E-2</v>
      </c>
    </row>
    <row r="205" spans="1:14">
      <c r="A205">
        <v>3580.8261499999999</v>
      </c>
      <c r="B205">
        <v>7.92E-3</v>
      </c>
      <c r="D205">
        <v>3580.90202</v>
      </c>
      <c r="E205">
        <v>1.49E-3</v>
      </c>
      <c r="G205">
        <v>3580.8261499999999</v>
      </c>
      <c r="H205">
        <v>0.11862</v>
      </c>
      <c r="J205">
        <v>3580.8529600000002</v>
      </c>
      <c r="K205">
        <v>2.3359999999999999E-2</v>
      </c>
      <c r="M205">
        <v>3580.8529600000002</v>
      </c>
      <c r="N205">
        <v>1.6109999999999999E-2</v>
      </c>
    </row>
    <row r="206" spans="1:14">
      <c r="A206">
        <v>3578.7693899999999</v>
      </c>
      <c r="B206">
        <v>8.1200000000000005E-3</v>
      </c>
      <c r="D206">
        <v>3578.84521</v>
      </c>
      <c r="E206">
        <v>1.6900000000000001E-3</v>
      </c>
      <c r="G206">
        <v>3578.7693899999999</v>
      </c>
      <c r="H206">
        <v>0.12398000000000001</v>
      </c>
      <c r="J206">
        <v>3578.7961799999998</v>
      </c>
      <c r="K206">
        <v>2.402E-2</v>
      </c>
      <c r="M206">
        <v>3578.7961799999998</v>
      </c>
      <c r="N206">
        <v>1.627E-2</v>
      </c>
    </row>
    <row r="207" spans="1:14">
      <c r="A207">
        <v>3576.7126199999998</v>
      </c>
      <c r="B207">
        <v>8.6400000000000001E-3</v>
      </c>
      <c r="D207">
        <v>3576.7883999999999</v>
      </c>
      <c r="E207">
        <v>1.8500000000000001E-3</v>
      </c>
      <c r="G207">
        <v>3576.7126199999998</v>
      </c>
      <c r="H207">
        <v>0.12936</v>
      </c>
      <c r="J207">
        <v>3576.7393999999999</v>
      </c>
      <c r="K207">
        <v>2.5440000000000001E-2</v>
      </c>
      <c r="M207">
        <v>3576.7393999999999</v>
      </c>
      <c r="N207">
        <v>1.6469999999999999E-2</v>
      </c>
    </row>
    <row r="208" spans="1:14">
      <c r="A208">
        <v>3574.6558599999998</v>
      </c>
      <c r="B208">
        <v>9.3399999999999993E-3</v>
      </c>
      <c r="D208">
        <v>3574.7315899999999</v>
      </c>
      <c r="E208">
        <v>1.2800000000000001E-3</v>
      </c>
      <c r="G208">
        <v>3574.6558599999998</v>
      </c>
      <c r="H208">
        <v>0.13471</v>
      </c>
      <c r="J208">
        <v>3574.68262</v>
      </c>
      <c r="K208">
        <v>2.7529999999999999E-2</v>
      </c>
      <c r="M208">
        <v>3574.68262</v>
      </c>
      <c r="N208">
        <v>1.7579999999999998E-2</v>
      </c>
    </row>
    <row r="209" spans="1:14">
      <c r="A209">
        <v>3572.5990999999999</v>
      </c>
      <c r="B209">
        <v>1.031E-2</v>
      </c>
      <c r="D209">
        <v>3572.67479</v>
      </c>
      <c r="E209">
        <v>1.3699999999999999E-3</v>
      </c>
      <c r="G209">
        <v>3572.5990999999999</v>
      </c>
      <c r="H209">
        <v>0.13936999999999999</v>
      </c>
      <c r="J209">
        <v>3572.6258400000002</v>
      </c>
      <c r="K209">
        <v>2.912E-2</v>
      </c>
      <c r="M209">
        <v>3572.6258400000002</v>
      </c>
      <c r="N209">
        <v>1.8960000000000001E-2</v>
      </c>
    </row>
    <row r="210" spans="1:14">
      <c r="A210">
        <v>3570.5423300000002</v>
      </c>
      <c r="B210">
        <v>1.1310000000000001E-2</v>
      </c>
      <c r="D210">
        <v>3570.61798</v>
      </c>
      <c r="E210">
        <v>2.7399999999999998E-3</v>
      </c>
      <c r="G210">
        <v>3570.5423300000002</v>
      </c>
      <c r="H210">
        <v>0.14351</v>
      </c>
      <c r="J210">
        <v>3570.5690599999998</v>
      </c>
      <c r="K210">
        <v>3.0110000000000001E-2</v>
      </c>
      <c r="M210">
        <v>3570.5690599999998</v>
      </c>
      <c r="N210">
        <v>1.9890000000000001E-2</v>
      </c>
    </row>
    <row r="211" spans="1:14">
      <c r="A211">
        <v>3568.4855699999998</v>
      </c>
      <c r="B211">
        <v>1.2019999999999999E-2</v>
      </c>
      <c r="D211">
        <v>3568.5611699999999</v>
      </c>
      <c r="E211">
        <v>3.8800000000000002E-3</v>
      </c>
      <c r="G211">
        <v>3568.4855699999998</v>
      </c>
      <c r="H211">
        <v>0.15060999999999999</v>
      </c>
      <c r="J211">
        <v>3568.5122799999999</v>
      </c>
      <c r="K211">
        <v>3.1539999999999999E-2</v>
      </c>
      <c r="M211">
        <v>3568.5122799999999</v>
      </c>
      <c r="N211">
        <v>2.0740000000000001E-2</v>
      </c>
    </row>
    <row r="212" spans="1:14">
      <c r="A212">
        <v>3566.4288000000001</v>
      </c>
      <c r="B212">
        <v>1.2529999999999999E-2</v>
      </c>
      <c r="D212">
        <v>3566.5043599999999</v>
      </c>
      <c r="E212">
        <v>4.3400000000000001E-3</v>
      </c>
      <c r="G212">
        <v>3566.4288000000001</v>
      </c>
      <c r="H212">
        <v>0.16075999999999999</v>
      </c>
      <c r="J212">
        <v>3566.4555</v>
      </c>
      <c r="K212">
        <v>3.3790000000000001E-2</v>
      </c>
      <c r="M212">
        <v>3566.4555</v>
      </c>
      <c r="N212">
        <v>2.2169999999999999E-2</v>
      </c>
    </row>
    <row r="213" spans="1:14">
      <c r="A213">
        <v>3564.3720400000002</v>
      </c>
      <c r="B213">
        <v>1.2930000000000001E-2</v>
      </c>
      <c r="D213">
        <v>3564.4475600000001</v>
      </c>
      <c r="E213">
        <v>4.7200000000000002E-3</v>
      </c>
      <c r="G213">
        <v>3564.3720400000002</v>
      </c>
      <c r="H213">
        <v>0.16783000000000001</v>
      </c>
      <c r="J213">
        <v>3564.3987200000001</v>
      </c>
      <c r="K213">
        <v>3.5700000000000003E-2</v>
      </c>
      <c r="M213">
        <v>3564.3987200000001</v>
      </c>
      <c r="N213">
        <v>2.3720000000000001E-2</v>
      </c>
    </row>
    <row r="214" spans="1:14">
      <c r="A214">
        <v>3562.3152799999998</v>
      </c>
      <c r="B214">
        <v>1.337E-2</v>
      </c>
      <c r="D214">
        <v>3562.39075</v>
      </c>
      <c r="E214">
        <v>4.0099999999999997E-3</v>
      </c>
      <c r="G214">
        <v>3562.3152799999998</v>
      </c>
      <c r="H214">
        <v>0.17212</v>
      </c>
      <c r="J214">
        <v>3562.34195</v>
      </c>
      <c r="K214">
        <v>3.7280000000000001E-2</v>
      </c>
      <c r="M214">
        <v>3562.34195</v>
      </c>
      <c r="N214">
        <v>2.4989999999999998E-2</v>
      </c>
    </row>
    <row r="215" spans="1:14">
      <c r="A215">
        <v>3560.2585100000001</v>
      </c>
      <c r="B215">
        <v>1.3899999999999999E-2</v>
      </c>
      <c r="D215">
        <v>3560.33394</v>
      </c>
      <c r="E215">
        <v>2.2399999999999998E-3</v>
      </c>
      <c r="G215">
        <v>3560.2585100000001</v>
      </c>
      <c r="H215">
        <v>0.17638999999999999</v>
      </c>
      <c r="J215">
        <v>3560.2851700000001</v>
      </c>
      <c r="K215">
        <v>3.8989999999999997E-2</v>
      </c>
      <c r="M215">
        <v>3560.2851700000001</v>
      </c>
      <c r="N215">
        <v>2.6239999999999999E-2</v>
      </c>
    </row>
    <row r="216" spans="1:14">
      <c r="A216">
        <v>3558.2017500000002</v>
      </c>
      <c r="B216">
        <v>1.4449999999999999E-2</v>
      </c>
      <c r="D216">
        <v>3558.2771299999999</v>
      </c>
      <c r="E216">
        <v>1.1999999999999999E-3</v>
      </c>
      <c r="G216">
        <v>3558.2017500000002</v>
      </c>
      <c r="H216">
        <v>0.18079000000000001</v>
      </c>
      <c r="J216">
        <v>3558.2283900000002</v>
      </c>
      <c r="K216">
        <v>4.0509999999999997E-2</v>
      </c>
      <c r="M216">
        <v>3558.2283900000002</v>
      </c>
      <c r="N216">
        <v>2.7539999999999999E-2</v>
      </c>
    </row>
    <row r="217" spans="1:14">
      <c r="A217">
        <v>3556.14498</v>
      </c>
      <c r="B217">
        <v>1.495E-2</v>
      </c>
      <c r="D217">
        <v>3556.2203300000001</v>
      </c>
      <c r="E217">
        <v>1.8699999999999999E-3</v>
      </c>
      <c r="G217">
        <v>3556.14498</v>
      </c>
      <c r="H217">
        <v>0.18559</v>
      </c>
      <c r="J217">
        <v>3556.1716099999999</v>
      </c>
      <c r="K217">
        <v>4.199E-2</v>
      </c>
      <c r="M217">
        <v>3556.1716099999999</v>
      </c>
      <c r="N217">
        <v>2.895E-2</v>
      </c>
    </row>
    <row r="218" spans="1:14">
      <c r="A218">
        <v>3554.0882200000001</v>
      </c>
      <c r="B218">
        <v>1.521E-2</v>
      </c>
      <c r="D218">
        <v>3554.1635200000001</v>
      </c>
      <c r="E218">
        <v>3.7100000000000002E-3</v>
      </c>
      <c r="G218">
        <v>3554.0882200000001</v>
      </c>
      <c r="H218">
        <v>0.19205</v>
      </c>
      <c r="J218">
        <v>3554.11483</v>
      </c>
      <c r="K218">
        <v>4.3810000000000002E-2</v>
      </c>
      <c r="M218">
        <v>3554.11483</v>
      </c>
      <c r="N218">
        <v>3.056E-2</v>
      </c>
    </row>
    <row r="219" spans="1:14">
      <c r="A219">
        <v>3552.0314600000002</v>
      </c>
      <c r="B219">
        <v>1.5480000000000001E-2</v>
      </c>
      <c r="D219">
        <v>3552.10671</v>
      </c>
      <c r="E219">
        <v>4.7600000000000003E-3</v>
      </c>
      <c r="G219">
        <v>3552.0314600000002</v>
      </c>
      <c r="H219">
        <v>0.20072000000000001</v>
      </c>
      <c r="J219">
        <v>3552.0580500000001</v>
      </c>
      <c r="K219">
        <v>4.5940000000000002E-2</v>
      </c>
      <c r="M219">
        <v>3552.0580500000001</v>
      </c>
      <c r="N219">
        <v>3.1989999999999998E-2</v>
      </c>
    </row>
    <row r="220" spans="1:14">
      <c r="A220">
        <v>3549.97469</v>
      </c>
      <c r="B220">
        <v>1.6129999999999999E-2</v>
      </c>
      <c r="D220">
        <v>3550.0499</v>
      </c>
      <c r="E220">
        <v>4.5100000000000001E-3</v>
      </c>
      <c r="G220">
        <v>3549.97469</v>
      </c>
      <c r="H220">
        <v>0.20830000000000001</v>
      </c>
      <c r="J220">
        <v>3550.0012700000002</v>
      </c>
      <c r="K220">
        <v>4.7739999999999998E-2</v>
      </c>
      <c r="M220">
        <v>3550.0012700000002</v>
      </c>
      <c r="N220">
        <v>3.2840000000000001E-2</v>
      </c>
    </row>
    <row r="221" spans="1:14">
      <c r="A221">
        <v>3547.9179300000001</v>
      </c>
      <c r="B221">
        <v>1.7000000000000001E-2</v>
      </c>
      <c r="D221">
        <v>3547.9931000000001</v>
      </c>
      <c r="E221">
        <v>4.3299999999999996E-3</v>
      </c>
      <c r="G221">
        <v>3547.9179300000001</v>
      </c>
      <c r="H221">
        <v>0.21407000000000001</v>
      </c>
      <c r="J221">
        <v>3547.9444899999999</v>
      </c>
      <c r="K221">
        <v>4.8899999999999999E-2</v>
      </c>
      <c r="M221">
        <v>3547.9444899999999</v>
      </c>
      <c r="N221">
        <v>3.3480000000000003E-2</v>
      </c>
    </row>
    <row r="222" spans="1:14">
      <c r="A222">
        <v>3545.8611599999999</v>
      </c>
      <c r="B222">
        <v>1.7479999999999999E-2</v>
      </c>
      <c r="D222">
        <v>3545.9362900000001</v>
      </c>
      <c r="E222">
        <v>4.2700000000000004E-3</v>
      </c>
      <c r="G222">
        <v>3545.8611599999999</v>
      </c>
      <c r="H222">
        <v>0.22126000000000001</v>
      </c>
      <c r="J222">
        <v>3545.88771</v>
      </c>
      <c r="K222">
        <v>4.9829999999999999E-2</v>
      </c>
      <c r="M222">
        <v>3545.88771</v>
      </c>
      <c r="N222">
        <v>3.4360000000000002E-2</v>
      </c>
    </row>
    <row r="223" spans="1:14">
      <c r="A223">
        <v>3543.8044</v>
      </c>
      <c r="B223">
        <v>1.72E-2</v>
      </c>
      <c r="D223">
        <v>3543.8794800000001</v>
      </c>
      <c r="E223">
        <v>4.5999999999999999E-3</v>
      </c>
      <c r="G223">
        <v>3543.8044</v>
      </c>
      <c r="H223">
        <v>0.22889000000000001</v>
      </c>
      <c r="J223">
        <v>3543.8309300000001</v>
      </c>
      <c r="K223">
        <v>5.1150000000000001E-2</v>
      </c>
      <c r="M223">
        <v>3543.8309300000001</v>
      </c>
      <c r="N223">
        <v>3.5630000000000002E-2</v>
      </c>
    </row>
    <row r="224" spans="1:14">
      <c r="A224">
        <v>3541.74764</v>
      </c>
      <c r="B224">
        <v>1.677E-2</v>
      </c>
      <c r="D224">
        <v>3541.82267</v>
      </c>
      <c r="E224">
        <v>5.1200000000000004E-3</v>
      </c>
      <c r="G224">
        <v>3541.74764</v>
      </c>
      <c r="H224">
        <v>0.23425000000000001</v>
      </c>
      <c r="J224">
        <v>3541.7741500000002</v>
      </c>
      <c r="K224">
        <v>5.2920000000000002E-2</v>
      </c>
      <c r="M224">
        <v>3541.7741500000002</v>
      </c>
      <c r="N224">
        <v>3.7069999999999999E-2</v>
      </c>
    </row>
    <row r="225" spans="1:14">
      <c r="A225">
        <v>3539.6908699999999</v>
      </c>
      <c r="B225">
        <v>1.651E-2</v>
      </c>
      <c r="D225">
        <v>3539.76586</v>
      </c>
      <c r="E225">
        <v>5.3699999999999998E-3</v>
      </c>
      <c r="G225">
        <v>3539.6908699999999</v>
      </c>
      <c r="H225">
        <v>0.23830000000000001</v>
      </c>
      <c r="J225">
        <v>3539.7173699999998</v>
      </c>
      <c r="K225">
        <v>5.4510000000000003E-2</v>
      </c>
      <c r="M225">
        <v>3539.7173699999998</v>
      </c>
      <c r="N225">
        <v>3.8640000000000001E-2</v>
      </c>
    </row>
    <row r="226" spans="1:14">
      <c r="A226">
        <v>3537.63411</v>
      </c>
      <c r="B226">
        <v>1.6250000000000001E-2</v>
      </c>
      <c r="D226">
        <v>3537.7090600000001</v>
      </c>
      <c r="E226">
        <v>5.8399999999999997E-3</v>
      </c>
      <c r="G226">
        <v>3537.63411</v>
      </c>
      <c r="H226">
        <v>0.24278</v>
      </c>
      <c r="J226">
        <v>3537.66059</v>
      </c>
      <c r="K226">
        <v>5.5649999999999998E-2</v>
      </c>
      <c r="M226">
        <v>3537.66059</v>
      </c>
      <c r="N226">
        <v>4.0210000000000003E-2</v>
      </c>
    </row>
    <row r="227" spans="1:14">
      <c r="A227">
        <v>3535.5773399999998</v>
      </c>
      <c r="B227">
        <v>1.5879999999999998E-2</v>
      </c>
      <c r="D227">
        <v>3535.6522500000001</v>
      </c>
      <c r="E227">
        <v>5.0400000000000002E-3</v>
      </c>
      <c r="G227">
        <v>3535.5773399999998</v>
      </c>
      <c r="H227">
        <v>0.24807999999999999</v>
      </c>
      <c r="J227">
        <v>3535.6038100000001</v>
      </c>
      <c r="K227">
        <v>5.67E-2</v>
      </c>
      <c r="M227">
        <v>3535.6038100000001</v>
      </c>
      <c r="N227">
        <v>4.1189999999999997E-2</v>
      </c>
    </row>
    <row r="228" spans="1:14">
      <c r="A228">
        <v>3533.5205799999999</v>
      </c>
      <c r="B228">
        <v>1.553E-2</v>
      </c>
      <c r="D228">
        <v>3533.5954400000001</v>
      </c>
      <c r="E228">
        <v>2.8900000000000002E-3</v>
      </c>
      <c r="G228">
        <v>3533.5205799999999</v>
      </c>
      <c r="H228">
        <v>0.25357000000000002</v>
      </c>
      <c r="J228">
        <v>3533.5470300000002</v>
      </c>
      <c r="K228">
        <v>5.8009999999999999E-2</v>
      </c>
      <c r="M228">
        <v>3533.5470300000002</v>
      </c>
      <c r="N228">
        <v>4.172E-2</v>
      </c>
    </row>
    <row r="229" spans="1:14">
      <c r="A229">
        <v>3531.4638100000002</v>
      </c>
      <c r="B229">
        <v>1.5469999999999999E-2</v>
      </c>
      <c r="D229">
        <v>3531.53863</v>
      </c>
      <c r="E229">
        <v>2.4599999999999999E-3</v>
      </c>
      <c r="G229">
        <v>3531.4638100000002</v>
      </c>
      <c r="H229">
        <v>0.25944</v>
      </c>
      <c r="J229">
        <v>3531.4902499999998</v>
      </c>
      <c r="K229">
        <v>5.951E-2</v>
      </c>
      <c r="M229">
        <v>3531.4902499999998</v>
      </c>
      <c r="N229">
        <v>4.2619999999999998E-2</v>
      </c>
    </row>
    <row r="230" spans="1:14">
      <c r="A230">
        <v>3529.4070499999998</v>
      </c>
      <c r="B230">
        <v>1.5599999999999999E-2</v>
      </c>
      <c r="D230">
        <v>3529.4818300000002</v>
      </c>
      <c r="E230">
        <v>3.6800000000000001E-3</v>
      </c>
      <c r="G230">
        <v>3529.4070499999998</v>
      </c>
      <c r="H230">
        <v>0.26608999999999999</v>
      </c>
      <c r="J230">
        <v>3529.4334699999999</v>
      </c>
      <c r="K230">
        <v>6.1080000000000002E-2</v>
      </c>
      <c r="M230">
        <v>3529.4334699999999</v>
      </c>
      <c r="N230">
        <v>4.394E-2</v>
      </c>
    </row>
    <row r="231" spans="1:14">
      <c r="A231">
        <v>3527.3502899999999</v>
      </c>
      <c r="B231">
        <v>1.5640000000000001E-2</v>
      </c>
      <c r="D231">
        <v>3527.4250200000001</v>
      </c>
      <c r="E231">
        <v>4.5300000000000002E-3</v>
      </c>
      <c r="G231">
        <v>3527.3502899999999</v>
      </c>
      <c r="H231">
        <v>0.27239000000000002</v>
      </c>
      <c r="J231">
        <v>3527.3766999999998</v>
      </c>
      <c r="K231">
        <v>6.2350000000000003E-2</v>
      </c>
      <c r="M231">
        <v>3527.3766999999998</v>
      </c>
      <c r="N231">
        <v>4.4979999999999999E-2</v>
      </c>
    </row>
    <row r="232" spans="1:14">
      <c r="A232">
        <v>3525.2935200000002</v>
      </c>
      <c r="B232">
        <v>1.5480000000000001E-2</v>
      </c>
      <c r="D232">
        <v>3525.3682100000001</v>
      </c>
      <c r="E232">
        <v>5.3800000000000002E-3</v>
      </c>
      <c r="G232">
        <v>3525.2935200000002</v>
      </c>
      <c r="H232">
        <v>0.27811000000000002</v>
      </c>
      <c r="J232">
        <v>3525.3199199999999</v>
      </c>
      <c r="K232">
        <v>6.3369999999999996E-2</v>
      </c>
      <c r="M232">
        <v>3525.3199199999999</v>
      </c>
      <c r="N232">
        <v>4.6039999999999998E-2</v>
      </c>
    </row>
    <row r="233" spans="1:14">
      <c r="A233">
        <v>3523.2367599999998</v>
      </c>
      <c r="B233">
        <v>1.515E-2</v>
      </c>
      <c r="D233">
        <v>3523.3114</v>
      </c>
      <c r="E233">
        <v>6.3099999999999996E-3</v>
      </c>
      <c r="G233">
        <v>3523.2367599999998</v>
      </c>
      <c r="H233">
        <v>0.28425</v>
      </c>
      <c r="J233">
        <v>3523.26314</v>
      </c>
      <c r="K233">
        <v>6.4610000000000001E-2</v>
      </c>
      <c r="M233">
        <v>3523.26314</v>
      </c>
      <c r="N233">
        <v>4.7629999999999999E-2</v>
      </c>
    </row>
    <row r="234" spans="1:14">
      <c r="A234">
        <v>3521.1799900000001</v>
      </c>
      <c r="B234">
        <v>1.451E-2</v>
      </c>
      <c r="D234">
        <v>3521.2546000000002</v>
      </c>
      <c r="E234">
        <v>6.3899999999999998E-3</v>
      </c>
      <c r="G234">
        <v>3521.1799900000001</v>
      </c>
      <c r="H234">
        <v>0.29039999999999999</v>
      </c>
      <c r="J234">
        <v>3521.2063600000001</v>
      </c>
      <c r="K234">
        <v>6.5729999999999997E-2</v>
      </c>
      <c r="M234">
        <v>3521.2063600000001</v>
      </c>
      <c r="N234">
        <v>4.9369999999999997E-2</v>
      </c>
    </row>
    <row r="235" spans="1:14">
      <c r="A235">
        <v>3519.1232300000001</v>
      </c>
      <c r="B235">
        <v>1.383E-2</v>
      </c>
      <c r="D235">
        <v>3519.1977900000002</v>
      </c>
      <c r="E235">
        <v>5.7400000000000003E-3</v>
      </c>
      <c r="G235">
        <v>3519.1232300000001</v>
      </c>
      <c r="H235">
        <v>0.29616999999999999</v>
      </c>
      <c r="J235">
        <v>3519.1495799999998</v>
      </c>
      <c r="K235">
        <v>6.6769999999999996E-2</v>
      </c>
      <c r="M235">
        <v>3519.1495799999998</v>
      </c>
      <c r="N235">
        <v>5.0810000000000001E-2</v>
      </c>
    </row>
    <row r="236" spans="1:14">
      <c r="A236">
        <v>3517.0664700000002</v>
      </c>
      <c r="B236">
        <v>1.374E-2</v>
      </c>
      <c r="D236">
        <v>3517.1409800000001</v>
      </c>
      <c r="E236">
        <v>5.7400000000000003E-3</v>
      </c>
      <c r="G236">
        <v>3517.0664700000002</v>
      </c>
      <c r="H236">
        <v>0.30275000000000002</v>
      </c>
      <c r="J236">
        <v>3517.0927999999999</v>
      </c>
      <c r="K236">
        <v>6.8220000000000003E-2</v>
      </c>
      <c r="M236">
        <v>3517.0927999999999</v>
      </c>
      <c r="N236">
        <v>5.1819999999999998E-2</v>
      </c>
    </row>
    <row r="237" spans="1:14">
      <c r="A237">
        <v>3515.0097000000001</v>
      </c>
      <c r="B237">
        <v>1.406E-2</v>
      </c>
      <c r="D237">
        <v>3515.0841700000001</v>
      </c>
      <c r="E237">
        <v>7.1999999999999998E-3</v>
      </c>
      <c r="G237">
        <v>3515.0097000000001</v>
      </c>
      <c r="H237">
        <v>0.30969999999999998</v>
      </c>
      <c r="J237">
        <v>3515.03602</v>
      </c>
      <c r="K237">
        <v>6.9669999999999996E-2</v>
      </c>
      <c r="M237">
        <v>3515.03602</v>
      </c>
      <c r="N237">
        <v>5.2859999999999997E-2</v>
      </c>
    </row>
    <row r="238" spans="1:14">
      <c r="A238">
        <v>3512.9529400000001</v>
      </c>
      <c r="B238">
        <v>1.383E-2</v>
      </c>
      <c r="D238">
        <v>3513.0273699999998</v>
      </c>
      <c r="E238">
        <v>8.4100000000000008E-3</v>
      </c>
      <c r="G238">
        <v>3512.9529400000001</v>
      </c>
      <c r="H238">
        <v>0.31553999999999999</v>
      </c>
      <c r="J238">
        <v>3512.9792400000001</v>
      </c>
      <c r="K238">
        <v>7.0739999999999997E-2</v>
      </c>
      <c r="M238">
        <v>3512.9792400000001</v>
      </c>
      <c r="N238">
        <v>5.4519999999999999E-2</v>
      </c>
    </row>
    <row r="239" spans="1:14">
      <c r="A239">
        <v>3510.89617</v>
      </c>
      <c r="B239">
        <v>1.3129999999999999E-2</v>
      </c>
      <c r="D239">
        <v>3510.9705600000002</v>
      </c>
      <c r="E239">
        <v>8.4899999999999993E-3</v>
      </c>
      <c r="G239">
        <v>3510.89617</v>
      </c>
      <c r="H239">
        <v>0.32124000000000003</v>
      </c>
      <c r="J239">
        <v>3510.9224599999998</v>
      </c>
      <c r="K239">
        <v>7.1609999999999993E-2</v>
      </c>
      <c r="M239">
        <v>3510.9224599999998</v>
      </c>
      <c r="N239">
        <v>5.6509999999999998E-2</v>
      </c>
    </row>
    <row r="240" spans="1:14">
      <c r="A240">
        <v>3508.83941</v>
      </c>
      <c r="B240">
        <v>1.282E-2</v>
      </c>
      <c r="D240">
        <v>3508.9137500000002</v>
      </c>
      <c r="E240">
        <v>8.9599999999999992E-3</v>
      </c>
      <c r="G240">
        <v>3508.83941</v>
      </c>
      <c r="H240">
        <v>0.32771</v>
      </c>
      <c r="J240">
        <v>3508.8656799999999</v>
      </c>
      <c r="K240">
        <v>7.2400000000000006E-2</v>
      </c>
      <c r="M240">
        <v>3508.8656799999999</v>
      </c>
      <c r="N240">
        <v>5.7799999999999997E-2</v>
      </c>
    </row>
    <row r="241" spans="1:14">
      <c r="A241">
        <v>3506.7826500000001</v>
      </c>
      <c r="B241">
        <v>1.282E-2</v>
      </c>
      <c r="D241">
        <v>3506.8569400000001</v>
      </c>
      <c r="E241">
        <v>1.0019999999999999E-2</v>
      </c>
      <c r="G241">
        <v>3506.7826500000001</v>
      </c>
      <c r="H241">
        <v>0.33356000000000002</v>
      </c>
      <c r="J241">
        <v>3506.8089</v>
      </c>
      <c r="K241">
        <v>7.3230000000000003E-2</v>
      </c>
      <c r="M241">
        <v>3506.8089</v>
      </c>
      <c r="N241">
        <v>5.8380000000000001E-2</v>
      </c>
    </row>
    <row r="242" spans="1:14">
      <c r="A242">
        <v>3504.72588</v>
      </c>
      <c r="B242">
        <v>1.273E-2</v>
      </c>
      <c r="D242">
        <v>3504.8001399999998</v>
      </c>
      <c r="E242">
        <v>1.073E-2</v>
      </c>
      <c r="G242">
        <v>3504.72588</v>
      </c>
      <c r="H242">
        <v>0.33940999999999999</v>
      </c>
      <c r="J242">
        <v>3504.7521200000001</v>
      </c>
      <c r="K242">
        <v>7.4310000000000001E-2</v>
      </c>
      <c r="M242">
        <v>3504.7521200000001</v>
      </c>
      <c r="N242">
        <v>5.9450000000000003E-2</v>
      </c>
    </row>
    <row r="243" spans="1:14">
      <c r="A243">
        <v>3502.66912</v>
      </c>
      <c r="B243">
        <v>1.259E-2</v>
      </c>
      <c r="D243">
        <v>3502.7433299999998</v>
      </c>
      <c r="E243">
        <v>1.1270000000000001E-2</v>
      </c>
      <c r="G243">
        <v>3502.66912</v>
      </c>
      <c r="H243">
        <v>0.3468</v>
      </c>
      <c r="J243">
        <v>3502.6953400000002</v>
      </c>
      <c r="K243">
        <v>7.5480000000000005E-2</v>
      </c>
      <c r="M243">
        <v>3502.6953400000002</v>
      </c>
      <c r="N243">
        <v>6.105E-2</v>
      </c>
    </row>
    <row r="244" spans="1:14">
      <c r="A244">
        <v>3500.6123499999999</v>
      </c>
      <c r="B244">
        <v>1.231E-2</v>
      </c>
      <c r="D244">
        <v>3500.6865200000002</v>
      </c>
      <c r="E244">
        <v>1.1900000000000001E-2</v>
      </c>
      <c r="G244">
        <v>3500.6123499999999</v>
      </c>
      <c r="H244">
        <v>0.35255999999999998</v>
      </c>
      <c r="J244">
        <v>3500.6385599999999</v>
      </c>
      <c r="K244">
        <v>7.671E-2</v>
      </c>
      <c r="M244">
        <v>3500.6385599999999</v>
      </c>
      <c r="N244">
        <v>6.241E-2</v>
      </c>
    </row>
    <row r="245" spans="1:14">
      <c r="A245">
        <v>3498.5555899999999</v>
      </c>
      <c r="B245">
        <v>1.191E-2</v>
      </c>
      <c r="D245">
        <v>3498.6297100000002</v>
      </c>
      <c r="E245">
        <v>1.197E-2</v>
      </c>
      <c r="G245">
        <v>3498.5555899999999</v>
      </c>
      <c r="H245">
        <v>0.35587999999999997</v>
      </c>
      <c r="J245">
        <v>3498.58178</v>
      </c>
      <c r="K245">
        <v>7.8119999999999995E-2</v>
      </c>
      <c r="M245">
        <v>3498.58178</v>
      </c>
      <c r="N245">
        <v>6.3789999999999999E-2</v>
      </c>
    </row>
    <row r="246" spans="1:14">
      <c r="A246">
        <v>3496.49883</v>
      </c>
      <c r="B246">
        <v>1.154E-2</v>
      </c>
      <c r="D246">
        <v>3496.5729099999999</v>
      </c>
      <c r="E246">
        <v>1.085E-2</v>
      </c>
      <c r="G246">
        <v>3496.49883</v>
      </c>
      <c r="H246">
        <v>0.36136000000000001</v>
      </c>
      <c r="J246">
        <v>3496.5250000000001</v>
      </c>
      <c r="K246">
        <v>7.9060000000000005E-2</v>
      </c>
      <c r="M246">
        <v>3496.5250000000001</v>
      </c>
      <c r="N246">
        <v>6.5240000000000006E-2</v>
      </c>
    </row>
    <row r="247" spans="1:14">
      <c r="A247">
        <v>3494.4420599999999</v>
      </c>
      <c r="B247">
        <v>1.136E-2</v>
      </c>
      <c r="D247">
        <v>3494.5160999999998</v>
      </c>
      <c r="E247">
        <v>9.1699999999999993E-3</v>
      </c>
      <c r="G247">
        <v>3494.4420599999999</v>
      </c>
      <c r="H247">
        <v>0.36913000000000001</v>
      </c>
      <c r="J247">
        <v>3494.4682200000002</v>
      </c>
      <c r="K247">
        <v>7.9020000000000007E-2</v>
      </c>
      <c r="M247">
        <v>3494.4682200000002</v>
      </c>
      <c r="N247">
        <v>6.6239999999999993E-2</v>
      </c>
    </row>
    <row r="248" spans="1:14">
      <c r="A248">
        <v>3492.3852999999999</v>
      </c>
      <c r="B248">
        <v>1.1169999999999999E-2</v>
      </c>
      <c r="D248">
        <v>3492.4592899999998</v>
      </c>
      <c r="E248">
        <v>7.4099999999999999E-3</v>
      </c>
      <c r="G248">
        <v>3492.3852999999999</v>
      </c>
      <c r="H248">
        <v>0.37637999999999999</v>
      </c>
      <c r="J248">
        <v>3492.4114500000001</v>
      </c>
      <c r="K248">
        <v>7.8960000000000002E-2</v>
      </c>
      <c r="M248">
        <v>3492.4114500000001</v>
      </c>
      <c r="N248">
        <v>6.6739999999999994E-2</v>
      </c>
    </row>
    <row r="249" spans="1:14">
      <c r="A249">
        <v>3490.3285299999998</v>
      </c>
      <c r="B249">
        <v>1.081E-2</v>
      </c>
      <c r="D249">
        <v>3490.4024800000002</v>
      </c>
      <c r="E249">
        <v>5.5999999999999999E-3</v>
      </c>
      <c r="G249">
        <v>3490.3285299999998</v>
      </c>
      <c r="H249">
        <v>0.38364999999999999</v>
      </c>
      <c r="J249">
        <v>3490.3546700000002</v>
      </c>
      <c r="K249">
        <v>7.9839999999999994E-2</v>
      </c>
      <c r="M249">
        <v>3490.3546700000002</v>
      </c>
      <c r="N249">
        <v>6.7470000000000002E-2</v>
      </c>
    </row>
    <row r="250" spans="1:14">
      <c r="A250">
        <v>3488.2717699999998</v>
      </c>
      <c r="B250">
        <v>1.038E-2</v>
      </c>
      <c r="D250">
        <v>3488.3456700000002</v>
      </c>
      <c r="E250">
        <v>5.0699999999999999E-3</v>
      </c>
      <c r="G250">
        <v>3488.2717699999998</v>
      </c>
      <c r="H250">
        <v>0.39018000000000003</v>
      </c>
      <c r="J250">
        <v>3488.2978899999998</v>
      </c>
      <c r="K250">
        <v>8.1079999999999999E-2</v>
      </c>
      <c r="M250">
        <v>3488.2978899999998</v>
      </c>
      <c r="N250">
        <v>6.8890000000000007E-2</v>
      </c>
    </row>
    <row r="251" spans="1:14">
      <c r="A251">
        <v>3486.2150099999999</v>
      </c>
      <c r="B251">
        <v>9.9000000000000008E-3</v>
      </c>
      <c r="D251">
        <v>3486.2888699999999</v>
      </c>
      <c r="E251">
        <v>5.8100000000000001E-3</v>
      </c>
      <c r="G251">
        <v>3486.2150099999999</v>
      </c>
      <c r="H251">
        <v>0.39488000000000001</v>
      </c>
      <c r="J251">
        <v>3486.2411099999999</v>
      </c>
      <c r="K251">
        <v>8.1970000000000001E-2</v>
      </c>
      <c r="M251">
        <v>3486.2411099999999</v>
      </c>
      <c r="N251">
        <v>7.0349999999999996E-2</v>
      </c>
    </row>
    <row r="252" spans="1:14">
      <c r="A252">
        <v>3484.1582400000002</v>
      </c>
      <c r="B252">
        <v>9.75E-3</v>
      </c>
      <c r="D252">
        <v>3484.2320599999998</v>
      </c>
      <c r="E252">
        <v>6.1399999999999996E-3</v>
      </c>
      <c r="G252">
        <v>3484.1582400000002</v>
      </c>
      <c r="H252">
        <v>0.39934999999999998</v>
      </c>
      <c r="J252">
        <v>3484.18433</v>
      </c>
      <c r="K252">
        <v>8.2640000000000005E-2</v>
      </c>
      <c r="M252">
        <v>3484.18433</v>
      </c>
      <c r="N252">
        <v>7.1360000000000007E-2</v>
      </c>
    </row>
    <row r="253" spans="1:14">
      <c r="A253">
        <v>3482.1014799999998</v>
      </c>
      <c r="B253">
        <v>1.03E-2</v>
      </c>
      <c r="D253">
        <v>3482.1752499999998</v>
      </c>
      <c r="E253">
        <v>6.1700000000000001E-3</v>
      </c>
      <c r="G253">
        <v>3482.1014799999998</v>
      </c>
      <c r="H253">
        <v>0.40521000000000001</v>
      </c>
      <c r="J253">
        <v>3482.1275500000002</v>
      </c>
      <c r="K253">
        <v>8.3470000000000003E-2</v>
      </c>
      <c r="M253">
        <v>3482.1275500000002</v>
      </c>
      <c r="N253">
        <v>7.2639999999999996E-2</v>
      </c>
    </row>
    <row r="254" spans="1:14">
      <c r="A254">
        <v>3480.0447100000001</v>
      </c>
      <c r="B254">
        <v>1.0789999999999999E-2</v>
      </c>
      <c r="D254">
        <v>3480.1184400000002</v>
      </c>
      <c r="E254">
        <v>6.28E-3</v>
      </c>
      <c r="G254">
        <v>3480.0447100000001</v>
      </c>
      <c r="H254">
        <v>0.41286</v>
      </c>
      <c r="J254">
        <v>3480.0707699999998</v>
      </c>
      <c r="K254">
        <v>8.4390000000000007E-2</v>
      </c>
      <c r="M254">
        <v>3480.0707699999998</v>
      </c>
      <c r="N254">
        <v>7.4380000000000002E-2</v>
      </c>
    </row>
    <row r="255" spans="1:14">
      <c r="A255">
        <v>3477.9879500000002</v>
      </c>
      <c r="B255">
        <v>1.072E-2</v>
      </c>
      <c r="D255">
        <v>3478.0616399999999</v>
      </c>
      <c r="E255">
        <v>5.6699999999999997E-3</v>
      </c>
      <c r="G255">
        <v>3477.9879500000002</v>
      </c>
      <c r="H255">
        <v>0.41960999999999998</v>
      </c>
      <c r="J255">
        <v>3478.0139899999999</v>
      </c>
      <c r="K255">
        <v>8.5059999999999997E-2</v>
      </c>
      <c r="M255">
        <v>3478.0139899999999</v>
      </c>
      <c r="N255">
        <v>7.578E-2</v>
      </c>
    </row>
    <row r="256" spans="1:14">
      <c r="A256">
        <v>3475.9311899999998</v>
      </c>
      <c r="B256">
        <v>1.0540000000000001E-2</v>
      </c>
      <c r="D256">
        <v>3476.0048299999999</v>
      </c>
      <c r="E256">
        <v>4.3099999999999996E-3</v>
      </c>
      <c r="G256">
        <v>3475.9311899999998</v>
      </c>
      <c r="H256">
        <v>0.42376999999999998</v>
      </c>
      <c r="J256">
        <v>3475.95721</v>
      </c>
      <c r="K256">
        <v>8.5489999999999997E-2</v>
      </c>
      <c r="M256">
        <v>3475.95721</v>
      </c>
      <c r="N256">
        <v>7.6560000000000003E-2</v>
      </c>
    </row>
    <row r="257" spans="1:14">
      <c r="A257">
        <v>3473.8744200000001</v>
      </c>
      <c r="B257">
        <v>1.04E-2</v>
      </c>
      <c r="D257">
        <v>3473.9480199999998</v>
      </c>
      <c r="E257">
        <v>3.5200000000000001E-3</v>
      </c>
      <c r="G257">
        <v>3473.8744200000001</v>
      </c>
      <c r="H257">
        <v>0.42814000000000002</v>
      </c>
      <c r="J257">
        <v>3473.9004300000001</v>
      </c>
      <c r="K257">
        <v>8.5949999999999999E-2</v>
      </c>
      <c r="M257">
        <v>3473.9004300000001</v>
      </c>
      <c r="N257">
        <v>7.7079999999999996E-2</v>
      </c>
    </row>
    <row r="258" spans="1:14">
      <c r="A258">
        <v>3471.8176600000002</v>
      </c>
      <c r="B258">
        <v>1.056E-2</v>
      </c>
      <c r="D258">
        <v>3471.8912099999998</v>
      </c>
      <c r="E258">
        <v>4.45E-3</v>
      </c>
      <c r="G258">
        <v>3471.8176600000002</v>
      </c>
      <c r="H258">
        <v>0.43475999999999998</v>
      </c>
      <c r="J258">
        <v>3471.8436499999998</v>
      </c>
      <c r="K258">
        <v>8.7059999999999998E-2</v>
      </c>
      <c r="M258">
        <v>3471.8436499999998</v>
      </c>
      <c r="N258">
        <v>7.8350000000000003E-2</v>
      </c>
    </row>
    <row r="259" spans="1:14">
      <c r="A259">
        <v>3469.76089</v>
      </c>
      <c r="B259">
        <v>1.108E-2</v>
      </c>
      <c r="D259">
        <v>3469.8344099999999</v>
      </c>
      <c r="E259">
        <v>5.5900000000000004E-3</v>
      </c>
      <c r="G259">
        <v>3469.76089</v>
      </c>
      <c r="H259">
        <v>0.44152000000000002</v>
      </c>
      <c r="J259">
        <v>3469.7868699999999</v>
      </c>
      <c r="K259">
        <v>8.8650000000000007E-2</v>
      </c>
      <c r="M259">
        <v>3469.7868699999999</v>
      </c>
      <c r="N259">
        <v>8.0920000000000006E-2</v>
      </c>
    </row>
    <row r="260" spans="1:14">
      <c r="A260">
        <v>3467.7041300000001</v>
      </c>
      <c r="B260">
        <v>1.1270000000000001E-2</v>
      </c>
      <c r="D260">
        <v>3467.7775999999999</v>
      </c>
      <c r="E260">
        <v>4.5700000000000003E-3</v>
      </c>
      <c r="G260">
        <v>3467.7041300000001</v>
      </c>
      <c r="H260">
        <v>0.44597999999999999</v>
      </c>
      <c r="J260">
        <v>3467.73009</v>
      </c>
      <c r="K260">
        <v>8.9660000000000004E-2</v>
      </c>
      <c r="M260">
        <v>3467.73009</v>
      </c>
      <c r="N260">
        <v>8.3229999999999998E-2</v>
      </c>
    </row>
    <row r="261" spans="1:14">
      <c r="A261">
        <v>3465.6473700000001</v>
      </c>
      <c r="B261">
        <v>1.0959999999999999E-2</v>
      </c>
      <c r="D261">
        <v>3465.7207899999999</v>
      </c>
      <c r="E261">
        <v>2.7000000000000001E-3</v>
      </c>
      <c r="G261">
        <v>3465.6473700000001</v>
      </c>
      <c r="H261">
        <v>0.45046000000000003</v>
      </c>
      <c r="J261">
        <v>3465.6733100000001</v>
      </c>
      <c r="K261">
        <v>8.9789999999999995E-2</v>
      </c>
      <c r="M261">
        <v>3465.6733100000001</v>
      </c>
      <c r="N261">
        <v>8.4080000000000002E-2</v>
      </c>
    </row>
    <row r="262" spans="1:14">
      <c r="A262">
        <v>3463.5906</v>
      </c>
      <c r="B262">
        <v>1.082E-2</v>
      </c>
      <c r="D262">
        <v>3463.6639799999998</v>
      </c>
      <c r="E262">
        <v>2.2699999999999999E-3</v>
      </c>
      <c r="G262">
        <v>3463.5906</v>
      </c>
      <c r="H262">
        <v>0.45735999999999999</v>
      </c>
      <c r="J262">
        <v>3463.6165299999998</v>
      </c>
      <c r="K262">
        <v>8.9899999999999994E-2</v>
      </c>
      <c r="M262">
        <v>3463.6165299999998</v>
      </c>
      <c r="N262">
        <v>8.4940000000000002E-2</v>
      </c>
    </row>
    <row r="263" spans="1:14">
      <c r="A263">
        <v>3461.5338400000001</v>
      </c>
      <c r="B263">
        <v>1.106E-2</v>
      </c>
      <c r="D263">
        <v>3461.60718</v>
      </c>
      <c r="E263">
        <v>2.65E-3</v>
      </c>
      <c r="G263">
        <v>3461.5338400000001</v>
      </c>
      <c r="H263">
        <v>0.46306000000000003</v>
      </c>
      <c r="J263">
        <v>3461.5597499999999</v>
      </c>
      <c r="K263">
        <v>9.0880000000000002E-2</v>
      </c>
      <c r="M263">
        <v>3461.5597499999999</v>
      </c>
      <c r="N263">
        <v>8.6870000000000003E-2</v>
      </c>
    </row>
    <row r="264" spans="1:14">
      <c r="A264">
        <v>3459.4770699999999</v>
      </c>
      <c r="B264">
        <v>1.1220000000000001E-2</v>
      </c>
      <c r="D264">
        <v>3459.5503699999999</v>
      </c>
      <c r="E264">
        <v>3.0599999999999998E-3</v>
      </c>
      <c r="G264">
        <v>3459.4770699999999</v>
      </c>
      <c r="H264">
        <v>0.46651999999999999</v>
      </c>
      <c r="J264">
        <v>3459.50297</v>
      </c>
      <c r="K264">
        <v>9.2109999999999997E-2</v>
      </c>
      <c r="M264">
        <v>3459.50297</v>
      </c>
      <c r="N264">
        <v>8.856E-2</v>
      </c>
    </row>
    <row r="265" spans="1:14">
      <c r="A265">
        <v>3457.42031</v>
      </c>
      <c r="B265">
        <v>1.1180000000000001E-2</v>
      </c>
      <c r="D265">
        <v>3457.4935599999999</v>
      </c>
      <c r="E265">
        <v>3.1700000000000001E-3</v>
      </c>
      <c r="G265">
        <v>3457.42031</v>
      </c>
      <c r="H265">
        <v>0.47154000000000001</v>
      </c>
      <c r="J265">
        <v>3457.4461999999999</v>
      </c>
      <c r="K265">
        <v>9.257E-2</v>
      </c>
      <c r="M265">
        <v>3457.4461999999999</v>
      </c>
      <c r="N265">
        <v>8.9510000000000006E-2</v>
      </c>
    </row>
    <row r="266" spans="1:14">
      <c r="A266">
        <v>3455.36355</v>
      </c>
      <c r="B266">
        <v>1.1270000000000001E-2</v>
      </c>
      <c r="D266">
        <v>3455.4367499999998</v>
      </c>
      <c r="E266">
        <v>2.16E-3</v>
      </c>
      <c r="G266">
        <v>3455.36355</v>
      </c>
      <c r="H266">
        <v>0.47859000000000002</v>
      </c>
      <c r="J266">
        <v>3455.38942</v>
      </c>
      <c r="K266">
        <v>9.2749999999999999E-2</v>
      </c>
      <c r="M266">
        <v>3455.38942</v>
      </c>
      <c r="N266">
        <v>9.0569999999999998E-2</v>
      </c>
    </row>
    <row r="267" spans="1:14">
      <c r="A267">
        <v>3453.3067799999999</v>
      </c>
      <c r="B267">
        <v>1.133E-2</v>
      </c>
      <c r="D267">
        <v>3453.37995</v>
      </c>
      <c r="E267">
        <v>7.2000000000000005E-4</v>
      </c>
      <c r="G267">
        <v>3453.3067799999999</v>
      </c>
      <c r="H267">
        <v>0.48531999999999997</v>
      </c>
      <c r="J267">
        <v>3453.3326400000001</v>
      </c>
      <c r="K267">
        <v>9.3170000000000003E-2</v>
      </c>
      <c r="M267">
        <v>3453.3326400000001</v>
      </c>
      <c r="N267">
        <v>9.1980000000000006E-2</v>
      </c>
    </row>
    <row r="268" spans="1:14">
      <c r="A268">
        <v>3451.2500199999999</v>
      </c>
      <c r="B268">
        <v>1.1140000000000001E-2</v>
      </c>
      <c r="D268">
        <v>3451.32314</v>
      </c>
      <c r="E268">
        <v>6.0000000000000002E-5</v>
      </c>
      <c r="G268">
        <v>3451.2500199999999</v>
      </c>
      <c r="H268">
        <v>0.49046000000000001</v>
      </c>
      <c r="J268">
        <v>3451.2758600000002</v>
      </c>
      <c r="K268">
        <v>9.35E-2</v>
      </c>
      <c r="M268">
        <v>3451.2758600000002</v>
      </c>
      <c r="N268">
        <v>9.3630000000000005E-2</v>
      </c>
    </row>
    <row r="269" spans="1:14">
      <c r="A269">
        <v>3449.1932499999998</v>
      </c>
      <c r="B269">
        <v>1.116E-2</v>
      </c>
      <c r="D269">
        <v>3449.2663299999999</v>
      </c>
      <c r="E269">
        <v>0</v>
      </c>
      <c r="G269">
        <v>3449.1932499999998</v>
      </c>
      <c r="H269">
        <v>0.49485000000000001</v>
      </c>
      <c r="J269">
        <v>3449.2190799999998</v>
      </c>
      <c r="K269">
        <v>9.3740000000000004E-2</v>
      </c>
      <c r="M269">
        <v>3449.2190799999998</v>
      </c>
      <c r="N269">
        <v>9.5320000000000002E-2</v>
      </c>
    </row>
    <row r="270" spans="1:14">
      <c r="A270">
        <v>3447.1364899999999</v>
      </c>
      <c r="B270">
        <v>1.176E-2</v>
      </c>
      <c r="D270">
        <v>3447.2095199999999</v>
      </c>
      <c r="E270">
        <v>2.3000000000000001E-4</v>
      </c>
      <c r="G270">
        <v>3447.1364899999999</v>
      </c>
      <c r="H270">
        <v>0.50053000000000003</v>
      </c>
      <c r="J270">
        <v>3447.1623</v>
      </c>
      <c r="K270">
        <v>9.4619999999999996E-2</v>
      </c>
      <c r="M270">
        <v>3447.1623</v>
      </c>
      <c r="N270">
        <v>9.6799999999999997E-2</v>
      </c>
    </row>
    <row r="271" spans="1:14">
      <c r="A271">
        <v>3445.0797299999999</v>
      </c>
      <c r="B271">
        <v>1.2290000000000001E-2</v>
      </c>
      <c r="D271">
        <v>3445.15272</v>
      </c>
      <c r="E271">
        <v>8.4000000000000003E-4</v>
      </c>
      <c r="G271">
        <v>3445.0797299999999</v>
      </c>
      <c r="H271">
        <v>0.50716000000000006</v>
      </c>
      <c r="J271">
        <v>3445.1055200000001</v>
      </c>
      <c r="K271">
        <v>9.5839999999999995E-2</v>
      </c>
      <c r="M271">
        <v>3445.1055200000001</v>
      </c>
      <c r="N271">
        <v>9.8129999999999995E-2</v>
      </c>
    </row>
    <row r="272" spans="1:14">
      <c r="A272">
        <v>3443.0229599999998</v>
      </c>
      <c r="B272">
        <v>1.2290000000000001E-2</v>
      </c>
      <c r="D272">
        <v>3443.09591</v>
      </c>
      <c r="E272">
        <v>1.5E-3</v>
      </c>
      <c r="G272">
        <v>3443.0229599999998</v>
      </c>
      <c r="H272">
        <v>0.51410999999999996</v>
      </c>
      <c r="J272">
        <v>3443.0487400000002</v>
      </c>
      <c r="K272">
        <v>9.6750000000000003E-2</v>
      </c>
      <c r="M272">
        <v>3443.0487400000002</v>
      </c>
      <c r="N272">
        <v>9.9409999999999998E-2</v>
      </c>
    </row>
    <row r="273" spans="1:14">
      <c r="A273">
        <v>3440.9661999999998</v>
      </c>
      <c r="B273">
        <v>1.235E-2</v>
      </c>
      <c r="D273">
        <v>3441.0391</v>
      </c>
      <c r="E273">
        <v>1.6800000000000001E-3</v>
      </c>
      <c r="G273">
        <v>3440.9661999999998</v>
      </c>
      <c r="H273">
        <v>0.52217000000000002</v>
      </c>
      <c r="J273">
        <v>3440.9919599999998</v>
      </c>
      <c r="K273">
        <v>9.8019999999999996E-2</v>
      </c>
      <c r="M273">
        <v>3440.9919599999998</v>
      </c>
      <c r="N273">
        <v>0.10111000000000001</v>
      </c>
    </row>
    <row r="274" spans="1:14">
      <c r="A274">
        <v>3438.9094300000002</v>
      </c>
      <c r="B274">
        <v>1.285E-2</v>
      </c>
      <c r="D274">
        <v>3438.9822899999999</v>
      </c>
      <c r="E274">
        <v>1.3500000000000001E-3</v>
      </c>
      <c r="G274">
        <v>3438.9094300000002</v>
      </c>
      <c r="H274">
        <v>0.52971000000000001</v>
      </c>
      <c r="J274">
        <v>3438.9351799999999</v>
      </c>
      <c r="K274">
        <v>9.9860000000000004E-2</v>
      </c>
      <c r="M274">
        <v>3438.9351799999999</v>
      </c>
      <c r="N274">
        <v>0.10378</v>
      </c>
    </row>
    <row r="275" spans="1:14">
      <c r="A275">
        <v>3436.8526700000002</v>
      </c>
      <c r="B275">
        <v>1.3310000000000001E-2</v>
      </c>
      <c r="D275">
        <v>3436.9254900000001</v>
      </c>
      <c r="E275">
        <v>1.1800000000000001E-3</v>
      </c>
      <c r="G275">
        <v>3436.8526700000002</v>
      </c>
      <c r="H275">
        <v>0.53456999999999999</v>
      </c>
      <c r="J275">
        <v>3436.8784000000001</v>
      </c>
      <c r="K275">
        <v>0.10138999999999999</v>
      </c>
      <c r="M275">
        <v>3436.8784000000001</v>
      </c>
      <c r="N275">
        <v>0.10677</v>
      </c>
    </row>
    <row r="276" spans="1:14">
      <c r="A276">
        <v>3434.7959099999998</v>
      </c>
      <c r="B276">
        <v>1.3180000000000001E-2</v>
      </c>
      <c r="D276">
        <v>3434.86868</v>
      </c>
      <c r="E276">
        <v>1.9400000000000001E-3</v>
      </c>
      <c r="G276">
        <v>3434.7959099999998</v>
      </c>
      <c r="H276">
        <v>0.53708999999999996</v>
      </c>
      <c r="J276">
        <v>3434.8216200000002</v>
      </c>
      <c r="K276">
        <v>0.10194</v>
      </c>
      <c r="M276">
        <v>3434.8216200000002</v>
      </c>
      <c r="N276">
        <v>0.10842</v>
      </c>
    </row>
    <row r="277" spans="1:14">
      <c r="A277">
        <v>3432.7391400000001</v>
      </c>
      <c r="B277">
        <v>1.2460000000000001E-2</v>
      </c>
      <c r="D277">
        <v>3432.81187</v>
      </c>
      <c r="E277">
        <v>3.1700000000000001E-3</v>
      </c>
      <c r="G277">
        <v>3432.7391400000001</v>
      </c>
      <c r="H277">
        <v>0.54029000000000005</v>
      </c>
      <c r="J277">
        <v>3432.7648399999998</v>
      </c>
      <c r="K277">
        <v>0.10204000000000001</v>
      </c>
      <c r="M277">
        <v>3432.7648399999998</v>
      </c>
      <c r="N277">
        <v>0.10917</v>
      </c>
    </row>
    <row r="278" spans="1:14">
      <c r="A278">
        <v>3430.6823800000002</v>
      </c>
      <c r="B278">
        <v>1.141E-2</v>
      </c>
      <c r="D278">
        <v>3430.75506</v>
      </c>
      <c r="E278">
        <v>3.5999999999999999E-3</v>
      </c>
      <c r="G278">
        <v>3430.6823800000002</v>
      </c>
      <c r="H278">
        <v>0.54535</v>
      </c>
      <c r="J278">
        <v>3430.7080599999999</v>
      </c>
      <c r="K278">
        <v>0.1026</v>
      </c>
      <c r="M278">
        <v>3430.7080599999999</v>
      </c>
      <c r="N278">
        <v>0.11040999999999999</v>
      </c>
    </row>
    <row r="279" spans="1:14">
      <c r="A279">
        <v>3428.6256100000001</v>
      </c>
      <c r="B279">
        <v>1.0359999999999999E-2</v>
      </c>
      <c r="D279">
        <v>3428.6982499999999</v>
      </c>
      <c r="E279">
        <v>3.29E-3</v>
      </c>
      <c r="G279">
        <v>3428.6256100000001</v>
      </c>
      <c r="H279">
        <v>0.55042000000000002</v>
      </c>
      <c r="J279">
        <v>3428.65128</v>
      </c>
      <c r="K279">
        <v>0.10326</v>
      </c>
      <c r="M279">
        <v>3428.65128</v>
      </c>
      <c r="N279">
        <v>0.11169</v>
      </c>
    </row>
    <row r="280" spans="1:14">
      <c r="A280">
        <v>3426.5688500000001</v>
      </c>
      <c r="B280">
        <v>9.5200000000000007E-3</v>
      </c>
      <c r="D280">
        <v>3426.6414500000001</v>
      </c>
      <c r="E280">
        <v>2.3800000000000002E-3</v>
      </c>
      <c r="G280">
        <v>3426.5688500000001</v>
      </c>
      <c r="H280">
        <v>0.55506</v>
      </c>
      <c r="J280">
        <v>3426.5945000000002</v>
      </c>
      <c r="K280">
        <v>0.10335999999999999</v>
      </c>
      <c r="M280">
        <v>3426.5945000000002</v>
      </c>
      <c r="N280">
        <v>0.11255999999999999</v>
      </c>
    </row>
    <row r="281" spans="1:14">
      <c r="A281">
        <v>3424.5120900000002</v>
      </c>
      <c r="B281">
        <v>8.9700000000000005E-3</v>
      </c>
      <c r="D281">
        <v>3424.58464</v>
      </c>
      <c r="E281">
        <v>1.2999999999999999E-3</v>
      </c>
      <c r="G281">
        <v>3424.5120900000002</v>
      </c>
      <c r="H281">
        <v>0.55981000000000003</v>
      </c>
      <c r="J281">
        <v>3424.5377199999998</v>
      </c>
      <c r="K281">
        <v>0.10306999999999999</v>
      </c>
      <c r="M281">
        <v>3424.5377199999998</v>
      </c>
      <c r="N281">
        <v>0.11315</v>
      </c>
    </row>
    <row r="282" spans="1:14">
      <c r="A282">
        <v>3422.45532</v>
      </c>
      <c r="B282">
        <v>8.77E-3</v>
      </c>
      <c r="D282">
        <v>3422.52783</v>
      </c>
      <c r="E282">
        <v>1.3699999999999999E-3</v>
      </c>
      <c r="G282">
        <v>3422.45532</v>
      </c>
      <c r="H282">
        <v>0.56533999999999995</v>
      </c>
      <c r="J282">
        <v>3422.4809500000001</v>
      </c>
      <c r="K282">
        <v>0.10305</v>
      </c>
      <c r="M282">
        <v>3422.4809500000001</v>
      </c>
      <c r="N282">
        <v>0.11391</v>
      </c>
    </row>
    <row r="283" spans="1:14">
      <c r="A283">
        <v>3420.3985600000001</v>
      </c>
      <c r="B283">
        <v>8.4700000000000001E-3</v>
      </c>
      <c r="D283">
        <v>3420.47102</v>
      </c>
      <c r="E283">
        <v>2.1299999999999999E-3</v>
      </c>
      <c r="G283">
        <v>3420.3985600000001</v>
      </c>
      <c r="H283">
        <v>0.57204999999999995</v>
      </c>
      <c r="J283">
        <v>3420.4241699999998</v>
      </c>
      <c r="K283">
        <v>0.10388</v>
      </c>
      <c r="M283">
        <v>3420.4241699999998</v>
      </c>
      <c r="N283">
        <v>0.11522</v>
      </c>
    </row>
    <row r="284" spans="1:14">
      <c r="A284">
        <v>3418.3417899999999</v>
      </c>
      <c r="B284">
        <v>7.8300000000000002E-3</v>
      </c>
      <c r="D284">
        <v>3418.4142200000001</v>
      </c>
      <c r="E284">
        <v>2.5300000000000001E-3</v>
      </c>
      <c r="G284">
        <v>3418.3417899999999</v>
      </c>
      <c r="H284">
        <v>0.57867000000000002</v>
      </c>
      <c r="J284">
        <v>3418.3673899999999</v>
      </c>
      <c r="K284">
        <v>0.10531</v>
      </c>
      <c r="M284">
        <v>3418.3673899999999</v>
      </c>
      <c r="N284">
        <v>0.11666</v>
      </c>
    </row>
    <row r="285" spans="1:14">
      <c r="A285">
        <v>3416.28503</v>
      </c>
      <c r="B285">
        <v>7.4799999999999997E-3</v>
      </c>
      <c r="D285">
        <v>3416.3574100000001</v>
      </c>
      <c r="E285">
        <v>2.7599999999999999E-3</v>
      </c>
      <c r="G285">
        <v>3416.28503</v>
      </c>
      <c r="H285">
        <v>0.58462999999999998</v>
      </c>
      <c r="J285">
        <v>3416.31061</v>
      </c>
      <c r="K285">
        <v>0.10707</v>
      </c>
      <c r="M285">
        <v>3416.31061</v>
      </c>
      <c r="N285">
        <v>0.11858</v>
      </c>
    </row>
    <row r="286" spans="1:14">
      <c r="A286">
        <v>3414.2282700000001</v>
      </c>
      <c r="B286">
        <v>7.6E-3</v>
      </c>
      <c r="D286">
        <v>3414.3006</v>
      </c>
      <c r="E286">
        <v>2.9099999999999998E-3</v>
      </c>
      <c r="G286">
        <v>3414.2282700000001</v>
      </c>
      <c r="H286">
        <v>0.58955999999999997</v>
      </c>
      <c r="J286">
        <v>3414.2538300000001</v>
      </c>
      <c r="K286">
        <v>0.1094</v>
      </c>
      <c r="M286">
        <v>3414.2538300000001</v>
      </c>
      <c r="N286">
        <v>0.12148</v>
      </c>
    </row>
    <row r="287" spans="1:14">
      <c r="A287">
        <v>3412.1714999999999</v>
      </c>
      <c r="B287">
        <v>7.6099999999999996E-3</v>
      </c>
      <c r="D287">
        <v>3412.24379</v>
      </c>
      <c r="E287">
        <v>2.63E-3</v>
      </c>
      <c r="G287">
        <v>3412.1714999999999</v>
      </c>
      <c r="H287">
        <v>0.59286000000000005</v>
      </c>
      <c r="J287">
        <v>3412.1970500000002</v>
      </c>
      <c r="K287">
        <v>0.1114</v>
      </c>
      <c r="M287">
        <v>3412.1970500000002</v>
      </c>
      <c r="N287">
        <v>0.12436</v>
      </c>
    </row>
    <row r="288" spans="1:14">
      <c r="A288">
        <v>3410.11474</v>
      </c>
      <c r="B288">
        <v>7.3299999999999997E-3</v>
      </c>
      <c r="D288">
        <v>3410.1869900000002</v>
      </c>
      <c r="E288">
        <v>2.2100000000000002E-3</v>
      </c>
      <c r="G288">
        <v>3410.11474</v>
      </c>
      <c r="H288">
        <v>0.59662000000000004</v>
      </c>
      <c r="J288">
        <v>3410.1402699999999</v>
      </c>
      <c r="K288">
        <v>0.11237999999999999</v>
      </c>
      <c r="M288">
        <v>3410.1402699999999</v>
      </c>
      <c r="N288">
        <v>0.12676000000000001</v>
      </c>
    </row>
    <row r="289" spans="1:14">
      <c r="A289">
        <v>3408.0579699999998</v>
      </c>
      <c r="B289">
        <v>6.8500000000000002E-3</v>
      </c>
      <c r="D289">
        <v>3408.1301800000001</v>
      </c>
      <c r="E289">
        <v>2.99E-3</v>
      </c>
      <c r="G289">
        <v>3408.0579699999998</v>
      </c>
      <c r="H289">
        <v>0.60201000000000005</v>
      </c>
      <c r="J289">
        <v>3408.08349</v>
      </c>
      <c r="K289">
        <v>0.11249000000000001</v>
      </c>
      <c r="M289">
        <v>3408.08349</v>
      </c>
      <c r="N289">
        <v>0.12889999999999999</v>
      </c>
    </row>
    <row r="290" spans="1:14">
      <c r="A290">
        <v>3406.0012099999999</v>
      </c>
      <c r="B290">
        <v>6.3E-3</v>
      </c>
      <c r="D290">
        <v>3406.0733700000001</v>
      </c>
      <c r="E290">
        <v>4.5599999999999998E-3</v>
      </c>
      <c r="G290">
        <v>3406.0012099999999</v>
      </c>
      <c r="H290">
        <v>0.60733999999999999</v>
      </c>
      <c r="J290">
        <v>3406.0267100000001</v>
      </c>
      <c r="K290">
        <v>0.11209</v>
      </c>
      <c r="M290">
        <v>3406.0267100000001</v>
      </c>
      <c r="N290">
        <v>0.13084000000000001</v>
      </c>
    </row>
    <row r="291" spans="1:14">
      <c r="A291">
        <v>3403.94445</v>
      </c>
      <c r="B291">
        <v>6.0000000000000001E-3</v>
      </c>
      <c r="D291">
        <v>3404.01656</v>
      </c>
      <c r="E291">
        <v>4.6699999999999997E-3</v>
      </c>
      <c r="G291">
        <v>3403.94445</v>
      </c>
      <c r="H291">
        <v>0.61292999999999997</v>
      </c>
      <c r="J291">
        <v>3403.9699300000002</v>
      </c>
      <c r="K291">
        <v>0.11221</v>
      </c>
      <c r="M291">
        <v>3403.9699300000002</v>
      </c>
      <c r="N291">
        <v>0.13353000000000001</v>
      </c>
    </row>
    <row r="292" spans="1:14">
      <c r="A292">
        <v>3401.8876799999998</v>
      </c>
      <c r="B292">
        <v>5.8500000000000002E-3</v>
      </c>
      <c r="D292">
        <v>3401.9597600000002</v>
      </c>
      <c r="E292">
        <v>4.0899999999999999E-3</v>
      </c>
      <c r="G292">
        <v>3401.8876799999998</v>
      </c>
      <c r="H292">
        <v>0.61890999999999996</v>
      </c>
      <c r="J292">
        <v>3401.9131499999999</v>
      </c>
      <c r="K292">
        <v>0.11311</v>
      </c>
      <c r="M292">
        <v>3401.9131499999999</v>
      </c>
      <c r="N292">
        <v>0.13733000000000001</v>
      </c>
    </row>
    <row r="293" spans="1:14">
      <c r="A293">
        <v>3399.8309199999999</v>
      </c>
      <c r="B293">
        <v>5.3699999999999998E-3</v>
      </c>
      <c r="D293">
        <v>3399.9029500000001</v>
      </c>
      <c r="E293">
        <v>4.7699999999999999E-3</v>
      </c>
      <c r="G293">
        <v>3399.8309199999999</v>
      </c>
      <c r="H293">
        <v>0.62261</v>
      </c>
      <c r="J293">
        <v>3399.85637</v>
      </c>
      <c r="K293">
        <v>0.11345</v>
      </c>
      <c r="M293">
        <v>3399.85637</v>
      </c>
      <c r="N293">
        <v>0.14033999999999999</v>
      </c>
    </row>
    <row r="294" spans="1:14">
      <c r="A294">
        <v>3397.7741500000002</v>
      </c>
      <c r="B294">
        <v>4.6100000000000004E-3</v>
      </c>
      <c r="D294">
        <v>3397.8461400000001</v>
      </c>
      <c r="E294">
        <v>5.7999999999999996E-3</v>
      </c>
      <c r="G294">
        <v>3397.7741500000002</v>
      </c>
      <c r="H294">
        <v>0.62536999999999998</v>
      </c>
      <c r="J294">
        <v>3397.7995900000001</v>
      </c>
      <c r="K294">
        <v>0.11243</v>
      </c>
      <c r="M294">
        <v>3397.7995900000001</v>
      </c>
      <c r="N294">
        <v>0.14144000000000001</v>
      </c>
    </row>
    <row r="295" spans="1:14">
      <c r="A295">
        <v>3395.7173899999998</v>
      </c>
      <c r="B295">
        <v>4.2300000000000003E-3</v>
      </c>
      <c r="D295">
        <v>3395.7893300000001</v>
      </c>
      <c r="E295">
        <v>6.0899999999999999E-3</v>
      </c>
      <c r="G295">
        <v>3395.7173899999998</v>
      </c>
      <c r="H295">
        <v>0.62975999999999999</v>
      </c>
      <c r="J295">
        <v>3395.7428100000002</v>
      </c>
      <c r="K295">
        <v>0.11138000000000001</v>
      </c>
      <c r="M295">
        <v>3395.7428100000002</v>
      </c>
      <c r="N295">
        <v>0.14208000000000001</v>
      </c>
    </row>
    <row r="296" spans="1:14">
      <c r="A296">
        <v>3393.6606299999999</v>
      </c>
      <c r="B296">
        <v>4.5799999999999999E-3</v>
      </c>
      <c r="D296">
        <v>3393.7325300000002</v>
      </c>
      <c r="E296">
        <v>4.9399999999999999E-3</v>
      </c>
      <c r="G296">
        <v>3393.6606299999999</v>
      </c>
      <c r="H296">
        <v>0.63543000000000005</v>
      </c>
      <c r="J296">
        <v>3393.6860299999998</v>
      </c>
      <c r="K296">
        <v>0.11151</v>
      </c>
      <c r="M296">
        <v>3393.6860299999998</v>
      </c>
      <c r="N296">
        <v>0.14299000000000001</v>
      </c>
    </row>
    <row r="297" spans="1:14">
      <c r="A297">
        <v>3391.6038600000002</v>
      </c>
      <c r="B297">
        <v>4.8900000000000002E-3</v>
      </c>
      <c r="D297">
        <v>3391.6757200000002</v>
      </c>
      <c r="E297">
        <v>2.8500000000000001E-3</v>
      </c>
      <c r="G297">
        <v>3391.6038600000002</v>
      </c>
      <c r="H297">
        <v>0.64212000000000002</v>
      </c>
      <c r="J297">
        <v>3391.62925</v>
      </c>
      <c r="K297">
        <v>0.11186</v>
      </c>
      <c r="M297">
        <v>3391.62925</v>
      </c>
      <c r="N297">
        <v>0.14330000000000001</v>
      </c>
    </row>
    <row r="298" spans="1:14">
      <c r="A298">
        <v>3389.5470999999998</v>
      </c>
      <c r="B298">
        <v>4.2199999999999998E-3</v>
      </c>
      <c r="D298">
        <v>3389.6189100000001</v>
      </c>
      <c r="E298">
        <v>2.1700000000000001E-3</v>
      </c>
      <c r="G298">
        <v>3389.5470999999998</v>
      </c>
      <c r="H298">
        <v>0.64766000000000001</v>
      </c>
      <c r="J298">
        <v>3389.5724700000001</v>
      </c>
      <c r="K298">
        <v>0.11133999999999999</v>
      </c>
      <c r="M298">
        <v>3389.5724700000001</v>
      </c>
      <c r="N298">
        <v>0.14244000000000001</v>
      </c>
    </row>
    <row r="299" spans="1:14">
      <c r="A299">
        <v>3387.4903300000001</v>
      </c>
      <c r="B299">
        <v>3.2799999999999999E-3</v>
      </c>
      <c r="D299">
        <v>3387.5621000000001</v>
      </c>
      <c r="E299">
        <v>2.9399999999999999E-3</v>
      </c>
      <c r="G299">
        <v>3387.4903300000001</v>
      </c>
      <c r="H299">
        <v>0.65097000000000005</v>
      </c>
      <c r="J299">
        <v>3387.5156999999999</v>
      </c>
      <c r="K299">
        <v>0.11032</v>
      </c>
      <c r="M299">
        <v>3387.5156999999999</v>
      </c>
      <c r="N299">
        <v>0.14091000000000001</v>
      </c>
    </row>
    <row r="300" spans="1:14">
      <c r="A300">
        <v>3385.4335700000001</v>
      </c>
      <c r="B300">
        <v>2.96E-3</v>
      </c>
      <c r="D300">
        <v>3385.5052999999998</v>
      </c>
      <c r="E300">
        <v>3.5899999999999999E-3</v>
      </c>
      <c r="G300">
        <v>3385.4335700000001</v>
      </c>
      <c r="H300">
        <v>0.65478000000000003</v>
      </c>
      <c r="J300">
        <v>3385.45892</v>
      </c>
      <c r="K300">
        <v>0.10940999999999999</v>
      </c>
      <c r="M300">
        <v>3385.45892</v>
      </c>
      <c r="N300">
        <v>0.13977999999999999</v>
      </c>
    </row>
    <row r="301" spans="1:14">
      <c r="A301">
        <v>3383.3768100000002</v>
      </c>
      <c r="B301">
        <v>2.7599999999999999E-3</v>
      </c>
      <c r="D301">
        <v>3383.4484900000002</v>
      </c>
      <c r="E301">
        <v>3.8600000000000001E-3</v>
      </c>
      <c r="G301">
        <v>3383.3768100000002</v>
      </c>
      <c r="H301">
        <v>0.66047999999999996</v>
      </c>
      <c r="J301">
        <v>3383.4021400000001</v>
      </c>
      <c r="K301">
        <v>0.10876</v>
      </c>
      <c r="M301">
        <v>3383.4021400000001</v>
      </c>
      <c r="N301">
        <v>0.13925000000000001</v>
      </c>
    </row>
    <row r="302" spans="1:14">
      <c r="A302">
        <v>3381.3200400000001</v>
      </c>
      <c r="B302">
        <v>2.5300000000000001E-3</v>
      </c>
      <c r="D302">
        <v>3381.3916800000002</v>
      </c>
      <c r="E302">
        <v>4.0699999999999998E-3</v>
      </c>
      <c r="G302">
        <v>3381.3200400000001</v>
      </c>
      <c r="H302">
        <v>0.66483999999999999</v>
      </c>
      <c r="J302">
        <v>3381.3453599999998</v>
      </c>
      <c r="K302">
        <v>0.10843999999999999</v>
      </c>
      <c r="M302">
        <v>3381.3453599999998</v>
      </c>
      <c r="N302">
        <v>0.13872000000000001</v>
      </c>
    </row>
    <row r="303" spans="1:14">
      <c r="A303">
        <v>3379.2632800000001</v>
      </c>
      <c r="B303">
        <v>2.3400000000000001E-3</v>
      </c>
      <c r="D303">
        <v>3379.3348700000001</v>
      </c>
      <c r="E303">
        <v>4.3800000000000002E-3</v>
      </c>
      <c r="G303">
        <v>3379.2632800000001</v>
      </c>
      <c r="H303">
        <v>0.66708999999999996</v>
      </c>
      <c r="J303">
        <v>3379.2885799999999</v>
      </c>
      <c r="K303">
        <v>0.10836999999999999</v>
      </c>
      <c r="M303">
        <v>3379.2885799999999</v>
      </c>
      <c r="N303">
        <v>0.13811000000000001</v>
      </c>
    </row>
    <row r="304" spans="1:14">
      <c r="A304">
        <v>3377.20651</v>
      </c>
      <c r="B304">
        <v>2.2000000000000001E-3</v>
      </c>
      <c r="D304">
        <v>3377.2780600000001</v>
      </c>
      <c r="E304">
        <v>4.6600000000000001E-3</v>
      </c>
      <c r="G304">
        <v>3377.20651</v>
      </c>
      <c r="H304">
        <v>0.67015000000000002</v>
      </c>
      <c r="J304">
        <v>3377.2318</v>
      </c>
      <c r="K304">
        <v>0.10857</v>
      </c>
      <c r="M304">
        <v>3377.2318</v>
      </c>
      <c r="N304">
        <v>0.13786999999999999</v>
      </c>
    </row>
    <row r="305" spans="1:14">
      <c r="A305">
        <v>3375.14975</v>
      </c>
      <c r="B305">
        <v>2.3600000000000001E-3</v>
      </c>
      <c r="D305">
        <v>3375.2212599999998</v>
      </c>
      <c r="E305">
        <v>4.9100000000000003E-3</v>
      </c>
      <c r="G305">
        <v>3375.14975</v>
      </c>
      <c r="H305">
        <v>0.67342000000000002</v>
      </c>
      <c r="J305">
        <v>3375.1750200000001</v>
      </c>
      <c r="K305">
        <v>0.10878</v>
      </c>
      <c r="M305">
        <v>3375.1750200000001</v>
      </c>
      <c r="N305">
        <v>0.13822000000000001</v>
      </c>
    </row>
    <row r="306" spans="1:14">
      <c r="A306">
        <v>3373.0929900000001</v>
      </c>
      <c r="B306">
        <v>2.7299999999999998E-3</v>
      </c>
      <c r="D306">
        <v>3373.1644500000002</v>
      </c>
      <c r="E306">
        <v>4.9699999999999996E-3</v>
      </c>
      <c r="G306">
        <v>3373.0929900000001</v>
      </c>
      <c r="H306">
        <v>0.6764</v>
      </c>
      <c r="J306">
        <v>3373.1182399999998</v>
      </c>
      <c r="K306">
        <v>0.10908</v>
      </c>
      <c r="M306">
        <v>3373.1182399999998</v>
      </c>
      <c r="N306">
        <v>0.13924</v>
      </c>
    </row>
    <row r="307" spans="1:14">
      <c r="A307">
        <v>3371.03622</v>
      </c>
      <c r="B307">
        <v>3.1700000000000001E-3</v>
      </c>
      <c r="D307">
        <v>3371.1076400000002</v>
      </c>
      <c r="E307">
        <v>4.2199999999999998E-3</v>
      </c>
      <c r="G307">
        <v>3371.03622</v>
      </c>
      <c r="H307">
        <v>0.68028999999999995</v>
      </c>
      <c r="J307">
        <v>3371.0614599999999</v>
      </c>
      <c r="K307">
        <v>0.10997999999999999</v>
      </c>
      <c r="M307">
        <v>3371.0614599999999</v>
      </c>
      <c r="N307">
        <v>0.14061999999999999</v>
      </c>
    </row>
    <row r="308" spans="1:14">
      <c r="A308">
        <v>3368.97946</v>
      </c>
      <c r="B308">
        <v>3.5599999999999998E-3</v>
      </c>
      <c r="D308">
        <v>3369.0508300000001</v>
      </c>
      <c r="E308">
        <v>3.2599999999999999E-3</v>
      </c>
      <c r="G308">
        <v>3368.97946</v>
      </c>
      <c r="H308">
        <v>0.68433999999999995</v>
      </c>
      <c r="J308">
        <v>3369.00468</v>
      </c>
      <c r="K308">
        <v>0.11094</v>
      </c>
      <c r="M308">
        <v>3369.00468</v>
      </c>
      <c r="N308">
        <v>0.14124</v>
      </c>
    </row>
    <row r="309" spans="1:14">
      <c r="A309">
        <v>3366.9226899999999</v>
      </c>
      <c r="B309">
        <v>3.62E-3</v>
      </c>
      <c r="D309">
        <v>3366.9940299999998</v>
      </c>
      <c r="E309">
        <v>2.8700000000000002E-3</v>
      </c>
      <c r="G309">
        <v>3366.9226899999999</v>
      </c>
      <c r="H309">
        <v>0.68772999999999995</v>
      </c>
      <c r="J309">
        <v>3366.9479000000001</v>
      </c>
      <c r="K309">
        <v>0.1109</v>
      </c>
      <c r="M309">
        <v>3366.9479000000001</v>
      </c>
      <c r="N309">
        <v>0.14068</v>
      </c>
    </row>
    <row r="310" spans="1:14">
      <c r="A310">
        <v>3364.8659299999999</v>
      </c>
      <c r="B310">
        <v>3.3400000000000001E-3</v>
      </c>
      <c r="D310">
        <v>3364.9372199999998</v>
      </c>
      <c r="E310">
        <v>2.9099999999999998E-3</v>
      </c>
      <c r="G310">
        <v>3364.8659299999999</v>
      </c>
      <c r="H310">
        <v>0.69072</v>
      </c>
      <c r="J310">
        <v>3364.8911199999998</v>
      </c>
      <c r="K310">
        <v>0.10992</v>
      </c>
      <c r="M310">
        <v>3364.8911199999998</v>
      </c>
      <c r="N310">
        <v>0.13985</v>
      </c>
    </row>
    <row r="311" spans="1:14">
      <c r="A311">
        <v>3362.80917</v>
      </c>
      <c r="B311">
        <v>3.0799999999999998E-3</v>
      </c>
      <c r="D311">
        <v>3362.8804100000002</v>
      </c>
      <c r="E311">
        <v>3.3800000000000002E-3</v>
      </c>
      <c r="G311">
        <v>3362.80917</v>
      </c>
      <c r="H311">
        <v>0.69381999999999999</v>
      </c>
      <c r="J311">
        <v>3362.8343399999999</v>
      </c>
      <c r="K311">
        <v>0.10911999999999999</v>
      </c>
      <c r="M311">
        <v>3362.8343399999999</v>
      </c>
      <c r="N311">
        <v>0.13961999999999999</v>
      </c>
    </row>
    <row r="312" spans="1:14">
      <c r="A312">
        <v>3360.7523999999999</v>
      </c>
      <c r="B312">
        <v>3.0599999999999998E-3</v>
      </c>
      <c r="D312">
        <v>3360.8236000000002</v>
      </c>
      <c r="E312">
        <v>3.9500000000000004E-3</v>
      </c>
      <c r="G312">
        <v>3360.7523999999999</v>
      </c>
      <c r="H312">
        <v>0.69777</v>
      </c>
      <c r="J312">
        <v>3360.77756</v>
      </c>
      <c r="K312">
        <v>0.1091</v>
      </c>
      <c r="M312">
        <v>3360.77756</v>
      </c>
      <c r="N312">
        <v>0.13994999999999999</v>
      </c>
    </row>
    <row r="313" spans="1:14">
      <c r="A313">
        <v>3358.6956399999999</v>
      </c>
      <c r="B313">
        <v>3.0300000000000001E-3</v>
      </c>
      <c r="D313">
        <v>3358.7667999999999</v>
      </c>
      <c r="E313">
        <v>4.62E-3</v>
      </c>
      <c r="G313">
        <v>3358.6956399999999</v>
      </c>
      <c r="H313">
        <v>0.70304</v>
      </c>
      <c r="J313">
        <v>3358.7207800000001</v>
      </c>
      <c r="K313">
        <v>0.10906</v>
      </c>
      <c r="M313">
        <v>3358.7207800000001</v>
      </c>
      <c r="N313">
        <v>0.14011999999999999</v>
      </c>
    </row>
    <row r="314" spans="1:14">
      <c r="A314">
        <v>3356.6388700000002</v>
      </c>
      <c r="B314">
        <v>2.81E-3</v>
      </c>
      <c r="D314">
        <v>3356.7099899999998</v>
      </c>
      <c r="E314">
        <v>5.3600000000000002E-3</v>
      </c>
      <c r="G314">
        <v>3356.6388700000002</v>
      </c>
      <c r="H314">
        <v>0.70850000000000002</v>
      </c>
      <c r="J314">
        <v>3356.6640000000002</v>
      </c>
      <c r="K314">
        <v>0.10883</v>
      </c>
      <c r="M314">
        <v>3356.6640000000002</v>
      </c>
      <c r="N314">
        <v>0.14025000000000001</v>
      </c>
    </row>
    <row r="315" spans="1:14">
      <c r="A315">
        <v>3354.5821099999998</v>
      </c>
      <c r="B315">
        <v>2.5799999999999998E-3</v>
      </c>
      <c r="D315">
        <v>3354.6531799999998</v>
      </c>
      <c r="E315">
        <v>5.3899999999999998E-3</v>
      </c>
      <c r="G315">
        <v>3354.5821099999998</v>
      </c>
      <c r="H315">
        <v>0.71197999999999995</v>
      </c>
      <c r="J315">
        <v>3354.6072199999999</v>
      </c>
      <c r="K315">
        <v>0.10911</v>
      </c>
      <c r="M315">
        <v>3354.6072199999999</v>
      </c>
      <c r="N315">
        <v>0.14087</v>
      </c>
    </row>
    <row r="316" spans="1:14">
      <c r="A316">
        <v>3352.5253499999999</v>
      </c>
      <c r="B316">
        <v>2.5600000000000002E-3</v>
      </c>
      <c r="D316">
        <v>3352.5963700000002</v>
      </c>
      <c r="E316">
        <v>4.7400000000000003E-3</v>
      </c>
      <c r="G316">
        <v>3352.5253499999999</v>
      </c>
      <c r="H316">
        <v>0.71343999999999996</v>
      </c>
      <c r="J316">
        <v>3352.5504500000002</v>
      </c>
      <c r="K316">
        <v>0.10951</v>
      </c>
      <c r="M316">
        <v>3352.5504500000002</v>
      </c>
      <c r="N316">
        <v>0.14162</v>
      </c>
    </row>
    <row r="317" spans="1:14">
      <c r="A317">
        <v>3350.4685800000002</v>
      </c>
      <c r="B317">
        <v>2.5999999999999999E-3</v>
      </c>
      <c r="D317">
        <v>3350.5395699999999</v>
      </c>
      <c r="E317">
        <v>4.2500000000000003E-3</v>
      </c>
      <c r="G317">
        <v>3350.4685800000002</v>
      </c>
      <c r="H317">
        <v>0.71423000000000003</v>
      </c>
      <c r="J317">
        <v>3350.4936699999998</v>
      </c>
      <c r="K317">
        <v>0.10969</v>
      </c>
      <c r="M317">
        <v>3350.4936699999998</v>
      </c>
      <c r="N317">
        <v>0.14227000000000001</v>
      </c>
    </row>
    <row r="318" spans="1:14">
      <c r="A318">
        <v>3348.4118199999998</v>
      </c>
      <c r="B318">
        <v>2.2200000000000002E-3</v>
      </c>
      <c r="D318">
        <v>3348.4827599999999</v>
      </c>
      <c r="E318">
        <v>4.1999999999999997E-3</v>
      </c>
      <c r="G318">
        <v>3348.4118199999998</v>
      </c>
      <c r="H318">
        <v>0.71545000000000003</v>
      </c>
      <c r="J318">
        <v>3348.4368899999999</v>
      </c>
      <c r="K318">
        <v>0.10976</v>
      </c>
      <c r="M318">
        <v>3348.4368899999999</v>
      </c>
      <c r="N318">
        <v>0.14280000000000001</v>
      </c>
    </row>
    <row r="319" spans="1:14">
      <c r="A319">
        <v>3346.3550500000001</v>
      </c>
      <c r="B319">
        <v>1.7799999999999999E-3</v>
      </c>
      <c r="D319">
        <v>3346.4259499999998</v>
      </c>
      <c r="E319">
        <v>4.2700000000000004E-3</v>
      </c>
      <c r="G319">
        <v>3346.3550500000001</v>
      </c>
      <c r="H319">
        <v>0.71858</v>
      </c>
      <c r="J319">
        <v>3346.3801100000001</v>
      </c>
      <c r="K319">
        <v>0.10965</v>
      </c>
      <c r="M319">
        <v>3346.3801100000001</v>
      </c>
      <c r="N319">
        <v>0.14296</v>
      </c>
    </row>
    <row r="320" spans="1:14">
      <c r="A320">
        <v>3344.2982900000002</v>
      </c>
      <c r="B320">
        <v>1.7899999999999999E-3</v>
      </c>
      <c r="D320">
        <v>3344.3691399999998</v>
      </c>
      <c r="E320">
        <v>4.8500000000000001E-3</v>
      </c>
      <c r="G320">
        <v>3344.2982900000002</v>
      </c>
      <c r="H320">
        <v>0.72253999999999996</v>
      </c>
      <c r="J320">
        <v>3344.3233300000002</v>
      </c>
      <c r="K320">
        <v>0.10964</v>
      </c>
      <c r="M320">
        <v>3344.3233300000002</v>
      </c>
      <c r="N320">
        <v>0.14283000000000001</v>
      </c>
    </row>
    <row r="321" spans="1:14">
      <c r="A321">
        <v>3342.2415299999998</v>
      </c>
      <c r="B321">
        <v>2.1199999999999999E-3</v>
      </c>
      <c r="D321">
        <v>3342.3123399999999</v>
      </c>
      <c r="E321">
        <v>5.9500000000000004E-3</v>
      </c>
      <c r="G321">
        <v>3342.2415299999998</v>
      </c>
      <c r="H321">
        <v>0.72458</v>
      </c>
      <c r="J321">
        <v>3342.2665499999998</v>
      </c>
      <c r="K321">
        <v>0.10969</v>
      </c>
      <c r="M321">
        <v>3342.2665499999998</v>
      </c>
      <c r="N321">
        <v>0.14272000000000001</v>
      </c>
    </row>
    <row r="322" spans="1:14">
      <c r="A322">
        <v>3340.1847600000001</v>
      </c>
      <c r="B322">
        <v>2.5600000000000002E-3</v>
      </c>
      <c r="D322">
        <v>3340.2555299999999</v>
      </c>
      <c r="E322">
        <v>5.9199999999999999E-3</v>
      </c>
      <c r="G322">
        <v>3340.1847600000001</v>
      </c>
      <c r="H322">
        <v>0.72579000000000005</v>
      </c>
      <c r="J322">
        <v>3340.2097699999999</v>
      </c>
      <c r="K322">
        <v>0.10979</v>
      </c>
      <c r="M322">
        <v>3340.2097699999999</v>
      </c>
      <c r="N322">
        <v>0.14296</v>
      </c>
    </row>
    <row r="323" spans="1:14">
      <c r="A323">
        <v>3338.1280000000002</v>
      </c>
      <c r="B323">
        <v>3.0500000000000002E-3</v>
      </c>
      <c r="D323">
        <v>3338.1987199999999</v>
      </c>
      <c r="E323">
        <v>4.4999999999999997E-3</v>
      </c>
      <c r="G323">
        <v>3338.1280000000002</v>
      </c>
      <c r="H323">
        <v>0.72931000000000001</v>
      </c>
      <c r="J323">
        <v>3338.15299</v>
      </c>
      <c r="K323">
        <v>0.10996</v>
      </c>
      <c r="M323">
        <v>3338.15299</v>
      </c>
      <c r="N323">
        <v>0.14341999999999999</v>
      </c>
    </row>
    <row r="324" spans="1:14">
      <c r="A324">
        <v>3336.07123</v>
      </c>
      <c r="B324">
        <v>3.48E-3</v>
      </c>
      <c r="D324">
        <v>3336.1419099999998</v>
      </c>
      <c r="E324">
        <v>3.3400000000000001E-3</v>
      </c>
      <c r="G324">
        <v>3336.07123</v>
      </c>
      <c r="H324">
        <v>0.73404000000000003</v>
      </c>
      <c r="J324">
        <v>3336.0962100000002</v>
      </c>
      <c r="K324">
        <v>0.10985</v>
      </c>
      <c r="M324">
        <v>3336.0962100000002</v>
      </c>
      <c r="N324">
        <v>0.14376</v>
      </c>
    </row>
    <row r="325" spans="1:14">
      <c r="A325">
        <v>3334.0144700000001</v>
      </c>
      <c r="B325">
        <v>3.64E-3</v>
      </c>
      <c r="D325">
        <v>3334.08511</v>
      </c>
      <c r="E325">
        <v>2.97E-3</v>
      </c>
      <c r="G325">
        <v>3334.0144700000001</v>
      </c>
      <c r="H325">
        <v>0.73651</v>
      </c>
      <c r="J325">
        <v>3334.0394299999998</v>
      </c>
      <c r="K325">
        <v>0.10972999999999999</v>
      </c>
      <c r="M325">
        <v>3334.0394299999998</v>
      </c>
      <c r="N325">
        <v>0.14396999999999999</v>
      </c>
    </row>
    <row r="326" spans="1:14">
      <c r="A326">
        <v>3331.9577100000001</v>
      </c>
      <c r="B326">
        <v>3.65E-3</v>
      </c>
      <c r="D326">
        <v>3332.0282999999999</v>
      </c>
      <c r="E326">
        <v>2.8999999999999998E-3</v>
      </c>
      <c r="G326">
        <v>3331.9577100000001</v>
      </c>
      <c r="H326">
        <v>0.73695999999999995</v>
      </c>
      <c r="J326">
        <v>3331.9826499999999</v>
      </c>
      <c r="K326">
        <v>0.10997</v>
      </c>
      <c r="M326">
        <v>3331.9826499999999</v>
      </c>
      <c r="N326">
        <v>0.14416999999999999</v>
      </c>
    </row>
    <row r="327" spans="1:14">
      <c r="A327">
        <v>3329.90094</v>
      </c>
      <c r="B327">
        <v>3.6700000000000001E-3</v>
      </c>
      <c r="D327">
        <v>3329.9714899999999</v>
      </c>
      <c r="E327">
        <v>3.3700000000000002E-3</v>
      </c>
      <c r="G327">
        <v>3329.90094</v>
      </c>
      <c r="H327">
        <v>0.73746999999999996</v>
      </c>
      <c r="J327">
        <v>3329.92587</v>
      </c>
      <c r="K327">
        <v>0.11018</v>
      </c>
      <c r="M327">
        <v>3329.92587</v>
      </c>
      <c r="N327">
        <v>0.14443</v>
      </c>
    </row>
    <row r="328" spans="1:14">
      <c r="A328">
        <v>3327.8441800000001</v>
      </c>
      <c r="B328">
        <v>3.64E-3</v>
      </c>
      <c r="D328">
        <v>3327.9146799999999</v>
      </c>
      <c r="E328">
        <v>4.7200000000000002E-3</v>
      </c>
      <c r="G328">
        <v>3327.8441800000001</v>
      </c>
      <c r="H328">
        <v>0.73828000000000005</v>
      </c>
      <c r="J328">
        <v>3327.8690900000001</v>
      </c>
      <c r="K328">
        <v>0.11017</v>
      </c>
      <c r="M328">
        <v>3327.8690900000001</v>
      </c>
      <c r="N328">
        <v>0.14488000000000001</v>
      </c>
    </row>
    <row r="329" spans="1:14">
      <c r="A329">
        <v>3325.7874099999999</v>
      </c>
      <c r="B329">
        <v>3.46E-3</v>
      </c>
      <c r="D329">
        <v>3325.85788</v>
      </c>
      <c r="E329">
        <v>5.5199999999999997E-3</v>
      </c>
      <c r="G329">
        <v>3325.7874099999999</v>
      </c>
      <c r="H329">
        <v>0.73924000000000001</v>
      </c>
      <c r="J329">
        <v>3325.8123099999998</v>
      </c>
      <c r="K329">
        <v>0.11002000000000001</v>
      </c>
      <c r="M329">
        <v>3325.8123099999998</v>
      </c>
      <c r="N329">
        <v>0.14523</v>
      </c>
    </row>
    <row r="330" spans="1:14">
      <c r="A330">
        <v>3323.73065</v>
      </c>
      <c r="B330">
        <v>3.0599999999999998E-3</v>
      </c>
      <c r="D330">
        <v>3323.80107</v>
      </c>
      <c r="E330">
        <v>4.8300000000000001E-3</v>
      </c>
      <c r="G330">
        <v>3323.73065</v>
      </c>
      <c r="H330">
        <v>0.74156999999999995</v>
      </c>
      <c r="J330">
        <v>3323.7555299999999</v>
      </c>
      <c r="K330">
        <v>0.10967</v>
      </c>
      <c r="M330">
        <v>3323.7555299999999</v>
      </c>
      <c r="N330">
        <v>0.14501</v>
      </c>
    </row>
    <row r="331" spans="1:14">
      <c r="A331">
        <v>3321.67389</v>
      </c>
      <c r="B331">
        <v>2.7599999999999999E-3</v>
      </c>
      <c r="D331">
        <v>3321.7442599999999</v>
      </c>
      <c r="E331">
        <v>4.2700000000000004E-3</v>
      </c>
      <c r="G331">
        <v>3321.67389</v>
      </c>
      <c r="H331">
        <v>0.74504000000000004</v>
      </c>
      <c r="J331">
        <v>3321.69875</v>
      </c>
      <c r="K331">
        <v>0.10951</v>
      </c>
      <c r="M331">
        <v>3321.69875</v>
      </c>
      <c r="N331">
        <v>0.14466000000000001</v>
      </c>
    </row>
    <row r="332" spans="1:14">
      <c r="A332">
        <v>3319.6171199999999</v>
      </c>
      <c r="B332">
        <v>2.7599999999999999E-3</v>
      </c>
      <c r="D332">
        <v>3319.6874499999999</v>
      </c>
      <c r="E332">
        <v>4.3400000000000001E-3</v>
      </c>
      <c r="G332">
        <v>3319.6171199999999</v>
      </c>
      <c r="H332">
        <v>0.74865000000000004</v>
      </c>
      <c r="J332">
        <v>3319.6419700000001</v>
      </c>
      <c r="K332">
        <v>0.10977000000000001</v>
      </c>
      <c r="M332">
        <v>3319.6419700000001</v>
      </c>
      <c r="N332">
        <v>0.14495</v>
      </c>
    </row>
    <row r="333" spans="1:14">
      <c r="A333">
        <v>3317.5603599999999</v>
      </c>
      <c r="B333">
        <v>2.7100000000000002E-3</v>
      </c>
      <c r="D333">
        <v>3317.6306399999999</v>
      </c>
      <c r="E333">
        <v>4.2300000000000003E-3</v>
      </c>
      <c r="G333">
        <v>3317.5603599999999</v>
      </c>
      <c r="H333">
        <v>0.75212000000000001</v>
      </c>
      <c r="J333">
        <v>3317.5852</v>
      </c>
      <c r="K333">
        <v>0.10992</v>
      </c>
      <c r="M333">
        <v>3317.5852</v>
      </c>
      <c r="N333">
        <v>0.14554</v>
      </c>
    </row>
    <row r="334" spans="1:14">
      <c r="A334">
        <v>3315.5035899999998</v>
      </c>
      <c r="B334">
        <v>2.66E-3</v>
      </c>
      <c r="D334">
        <v>3315.57384</v>
      </c>
      <c r="E334">
        <v>4.47E-3</v>
      </c>
      <c r="G334">
        <v>3315.5035899999998</v>
      </c>
      <c r="H334">
        <v>0.75383999999999995</v>
      </c>
      <c r="J334">
        <v>3315.5284200000001</v>
      </c>
      <c r="K334">
        <v>0.10965</v>
      </c>
      <c r="M334">
        <v>3315.5284200000001</v>
      </c>
      <c r="N334">
        <v>0.14555000000000001</v>
      </c>
    </row>
    <row r="335" spans="1:14">
      <c r="A335">
        <v>3313.4468299999999</v>
      </c>
      <c r="B335">
        <v>2.7599999999999999E-3</v>
      </c>
      <c r="D335">
        <v>3313.51703</v>
      </c>
      <c r="E335">
        <v>4.7800000000000004E-3</v>
      </c>
      <c r="G335">
        <v>3313.4468299999999</v>
      </c>
      <c r="H335">
        <v>0.75463000000000002</v>
      </c>
      <c r="J335">
        <v>3313.4716400000002</v>
      </c>
      <c r="K335">
        <v>0.10926</v>
      </c>
      <c r="M335">
        <v>3313.4716400000002</v>
      </c>
      <c r="N335">
        <v>0.14510999999999999</v>
      </c>
    </row>
    <row r="336" spans="1:14">
      <c r="A336">
        <v>3311.3900699999999</v>
      </c>
      <c r="B336">
        <v>2.8700000000000002E-3</v>
      </c>
      <c r="D336">
        <v>3311.4602199999999</v>
      </c>
      <c r="E336">
        <v>4.1399999999999996E-3</v>
      </c>
      <c r="G336">
        <v>3311.3900699999999</v>
      </c>
      <c r="H336">
        <v>0.75539000000000001</v>
      </c>
      <c r="J336">
        <v>3311.4148599999999</v>
      </c>
      <c r="K336">
        <v>0.10908</v>
      </c>
      <c r="M336">
        <v>3311.4148599999999</v>
      </c>
      <c r="N336">
        <v>0.14494000000000001</v>
      </c>
    </row>
    <row r="337" spans="1:14">
      <c r="A337">
        <v>3309.3332999999998</v>
      </c>
      <c r="B337">
        <v>3.0599999999999998E-3</v>
      </c>
      <c r="D337">
        <v>3309.4034099999999</v>
      </c>
      <c r="E337">
        <v>3.5100000000000001E-3</v>
      </c>
      <c r="G337">
        <v>3309.3332999999998</v>
      </c>
      <c r="H337">
        <v>0.75522</v>
      </c>
      <c r="J337">
        <v>3309.35808</v>
      </c>
      <c r="K337">
        <v>0.1094</v>
      </c>
      <c r="M337">
        <v>3309.35808</v>
      </c>
      <c r="N337">
        <v>0.14512</v>
      </c>
    </row>
    <row r="338" spans="1:14">
      <c r="A338">
        <v>3307.2765399999998</v>
      </c>
      <c r="B338">
        <v>3.2499999999999999E-3</v>
      </c>
      <c r="D338">
        <v>3307.3466100000001</v>
      </c>
      <c r="E338">
        <v>4.0600000000000002E-3</v>
      </c>
      <c r="G338">
        <v>3307.2765399999998</v>
      </c>
      <c r="H338">
        <v>0.75510999999999995</v>
      </c>
      <c r="J338">
        <v>3307.3013000000001</v>
      </c>
      <c r="K338">
        <v>0.10995000000000001</v>
      </c>
      <c r="M338">
        <v>3307.3013000000001</v>
      </c>
      <c r="N338">
        <v>0.14530999999999999</v>
      </c>
    </row>
    <row r="339" spans="1:14">
      <c r="A339">
        <v>3305.2197700000002</v>
      </c>
      <c r="B339">
        <v>3.4199999999999999E-3</v>
      </c>
      <c r="D339">
        <v>3305.2898</v>
      </c>
      <c r="E339">
        <v>5.1399999999999996E-3</v>
      </c>
      <c r="G339">
        <v>3305.2197700000002</v>
      </c>
      <c r="H339">
        <v>0.75571999999999995</v>
      </c>
      <c r="J339">
        <v>3305.2445200000002</v>
      </c>
      <c r="K339">
        <v>0.11003</v>
      </c>
      <c r="M339">
        <v>3305.2445200000002</v>
      </c>
      <c r="N339">
        <v>0.14521000000000001</v>
      </c>
    </row>
    <row r="340" spans="1:14">
      <c r="A340">
        <v>3303.1630100000002</v>
      </c>
      <c r="B340">
        <v>3.5000000000000001E-3</v>
      </c>
      <c r="D340">
        <v>3303.23299</v>
      </c>
      <c r="E340">
        <v>5.3499999999999997E-3</v>
      </c>
      <c r="G340">
        <v>3303.1630100000002</v>
      </c>
      <c r="H340">
        <v>0.75641999999999998</v>
      </c>
      <c r="J340">
        <v>3303.1877399999998</v>
      </c>
      <c r="K340">
        <v>0.10957</v>
      </c>
      <c r="M340">
        <v>3303.1877399999998</v>
      </c>
      <c r="N340">
        <v>0.14493</v>
      </c>
    </row>
    <row r="341" spans="1:14">
      <c r="A341">
        <v>3301.1062499999998</v>
      </c>
      <c r="B341">
        <v>3.3600000000000001E-3</v>
      </c>
      <c r="D341">
        <v>3301.1761799999999</v>
      </c>
      <c r="E341">
        <v>4.79E-3</v>
      </c>
      <c r="G341">
        <v>3301.1062499999998</v>
      </c>
      <c r="H341">
        <v>0.75705999999999996</v>
      </c>
      <c r="J341">
        <v>3301.13096</v>
      </c>
      <c r="K341">
        <v>0.10896</v>
      </c>
      <c r="M341">
        <v>3301.13096</v>
      </c>
      <c r="N341">
        <v>0.14471999999999999</v>
      </c>
    </row>
    <row r="342" spans="1:14">
      <c r="A342">
        <v>3299.0494800000001</v>
      </c>
      <c r="B342">
        <v>3.2699999999999999E-3</v>
      </c>
      <c r="D342">
        <v>3299.1193800000001</v>
      </c>
      <c r="E342">
        <v>4.5700000000000003E-3</v>
      </c>
      <c r="G342">
        <v>3299.0494800000001</v>
      </c>
      <c r="H342">
        <v>0.75853000000000004</v>
      </c>
      <c r="J342">
        <v>3299.0741800000001</v>
      </c>
      <c r="K342">
        <v>0.10854</v>
      </c>
      <c r="M342">
        <v>3299.0741800000001</v>
      </c>
      <c r="N342">
        <v>0.14459</v>
      </c>
    </row>
    <row r="343" spans="1:14">
      <c r="A343">
        <v>3296.9927200000002</v>
      </c>
      <c r="B343">
        <v>3.3600000000000001E-3</v>
      </c>
      <c r="D343">
        <v>3297.0625700000001</v>
      </c>
      <c r="E343">
        <v>4.7699999999999999E-3</v>
      </c>
      <c r="G343">
        <v>3296.9927200000002</v>
      </c>
      <c r="H343">
        <v>0.76097000000000004</v>
      </c>
      <c r="J343">
        <v>3297.0174000000002</v>
      </c>
      <c r="K343">
        <v>0.10847</v>
      </c>
      <c r="M343">
        <v>3297.0174000000002</v>
      </c>
      <c r="N343">
        <v>0.14465</v>
      </c>
    </row>
    <row r="344" spans="1:14">
      <c r="A344">
        <v>3294.93595</v>
      </c>
      <c r="B344">
        <v>3.3700000000000002E-3</v>
      </c>
      <c r="D344">
        <v>3295.00576</v>
      </c>
      <c r="E344">
        <v>5.0000000000000001E-3</v>
      </c>
      <c r="G344">
        <v>3294.93595</v>
      </c>
      <c r="H344">
        <v>0.76205000000000001</v>
      </c>
      <c r="J344">
        <v>3294.9606199999998</v>
      </c>
      <c r="K344">
        <v>0.10864</v>
      </c>
      <c r="M344">
        <v>3294.9606199999998</v>
      </c>
      <c r="N344">
        <v>0.14473</v>
      </c>
    </row>
    <row r="345" spans="1:14">
      <c r="A345">
        <v>3292.8791900000001</v>
      </c>
      <c r="B345">
        <v>3.2100000000000002E-3</v>
      </c>
      <c r="D345">
        <v>3292.94895</v>
      </c>
      <c r="E345">
        <v>4.7499999999999999E-3</v>
      </c>
      <c r="G345">
        <v>3292.8791900000001</v>
      </c>
      <c r="H345">
        <v>0.76088</v>
      </c>
      <c r="J345">
        <v>3292.9038399999999</v>
      </c>
      <c r="K345">
        <v>0.10876</v>
      </c>
      <c r="M345">
        <v>3292.9038399999999</v>
      </c>
      <c r="N345">
        <v>0.14430000000000001</v>
      </c>
    </row>
    <row r="346" spans="1:14">
      <c r="A346">
        <v>3290.8224300000002</v>
      </c>
      <c r="B346">
        <v>3.16E-3</v>
      </c>
      <c r="D346">
        <v>3290.8921500000001</v>
      </c>
      <c r="E346">
        <v>4.0600000000000002E-3</v>
      </c>
      <c r="G346">
        <v>3290.8224300000002</v>
      </c>
      <c r="H346">
        <v>0.76046999999999998</v>
      </c>
      <c r="J346">
        <v>3290.8470600000001</v>
      </c>
      <c r="K346">
        <v>0.10847</v>
      </c>
      <c r="M346">
        <v>3290.8470600000001</v>
      </c>
      <c r="N346">
        <v>0.14327999999999999</v>
      </c>
    </row>
    <row r="347" spans="1:14">
      <c r="A347">
        <v>3288.76566</v>
      </c>
      <c r="B347">
        <v>3.2499999999999999E-3</v>
      </c>
      <c r="D347">
        <v>3288.8353400000001</v>
      </c>
      <c r="E347">
        <v>3.98E-3</v>
      </c>
      <c r="G347">
        <v>3288.76566</v>
      </c>
      <c r="H347">
        <v>0.76197000000000004</v>
      </c>
      <c r="J347">
        <v>3288.7902800000002</v>
      </c>
      <c r="K347">
        <v>0.10777</v>
      </c>
      <c r="M347">
        <v>3288.7902800000002</v>
      </c>
      <c r="N347">
        <v>0.14224999999999999</v>
      </c>
    </row>
    <row r="348" spans="1:14">
      <c r="A348">
        <v>3286.7089000000001</v>
      </c>
      <c r="B348">
        <v>3.2799999999999999E-3</v>
      </c>
      <c r="D348">
        <v>3286.77853</v>
      </c>
      <c r="E348">
        <v>4.1000000000000003E-3</v>
      </c>
      <c r="G348">
        <v>3286.7089000000001</v>
      </c>
      <c r="H348">
        <v>0.76358000000000004</v>
      </c>
      <c r="J348">
        <v>3286.7334999999998</v>
      </c>
      <c r="K348">
        <v>0.10700999999999999</v>
      </c>
      <c r="M348">
        <v>3286.7334999999998</v>
      </c>
      <c r="N348">
        <v>0.14177000000000001</v>
      </c>
    </row>
    <row r="349" spans="1:14">
      <c r="A349">
        <v>3284.6521299999999</v>
      </c>
      <c r="B349">
        <v>3.1099999999999999E-3</v>
      </c>
      <c r="D349">
        <v>3284.72172</v>
      </c>
      <c r="E349">
        <v>3.7000000000000002E-3</v>
      </c>
      <c r="G349">
        <v>3284.6521299999999</v>
      </c>
      <c r="H349">
        <v>0.76446999999999998</v>
      </c>
      <c r="J349">
        <v>3284.6767199999999</v>
      </c>
      <c r="K349">
        <v>0.10635</v>
      </c>
      <c r="M349">
        <v>3284.6767199999999</v>
      </c>
      <c r="N349">
        <v>0.14133999999999999</v>
      </c>
    </row>
    <row r="350" spans="1:14">
      <c r="A350">
        <v>3282.59537</v>
      </c>
      <c r="B350">
        <v>2.97E-3</v>
      </c>
      <c r="D350">
        <v>3282.6649200000002</v>
      </c>
      <c r="E350">
        <v>3.48E-3</v>
      </c>
      <c r="G350">
        <v>3282.59537</v>
      </c>
      <c r="H350">
        <v>0.76431000000000004</v>
      </c>
      <c r="J350">
        <v>3282.61994</v>
      </c>
      <c r="K350">
        <v>0.10585</v>
      </c>
      <c r="M350">
        <v>3282.61994</v>
      </c>
      <c r="N350">
        <v>0.14041999999999999</v>
      </c>
    </row>
    <row r="351" spans="1:14">
      <c r="A351">
        <v>3280.5386100000001</v>
      </c>
      <c r="B351">
        <v>3.0300000000000001E-3</v>
      </c>
      <c r="D351">
        <v>3280.6081100000001</v>
      </c>
      <c r="E351">
        <v>3.62E-3</v>
      </c>
      <c r="G351">
        <v>3280.5386100000001</v>
      </c>
      <c r="H351">
        <v>0.76414000000000004</v>
      </c>
      <c r="J351">
        <v>3280.5631699999999</v>
      </c>
      <c r="K351">
        <v>0.10564</v>
      </c>
      <c r="M351">
        <v>3280.5631699999999</v>
      </c>
      <c r="N351">
        <v>0.13983999999999999</v>
      </c>
    </row>
    <row r="352" spans="1:14">
      <c r="A352">
        <v>3278.4818399999999</v>
      </c>
      <c r="B352">
        <v>3.13E-3</v>
      </c>
      <c r="D352">
        <v>3278.5513000000001</v>
      </c>
      <c r="E352">
        <v>3.9100000000000003E-3</v>
      </c>
      <c r="G352">
        <v>3278.4818399999999</v>
      </c>
      <c r="H352">
        <v>0.76529999999999998</v>
      </c>
      <c r="J352">
        <v>3278.50639</v>
      </c>
      <c r="K352">
        <v>0.10573</v>
      </c>
      <c r="M352">
        <v>3278.50639</v>
      </c>
      <c r="N352">
        <v>0.13997000000000001</v>
      </c>
    </row>
    <row r="353" spans="1:14">
      <c r="A353">
        <v>3276.42508</v>
      </c>
      <c r="B353">
        <v>3.0999999999999999E-3</v>
      </c>
      <c r="D353">
        <v>3276.49449</v>
      </c>
      <c r="E353">
        <v>4.7299999999999998E-3</v>
      </c>
      <c r="G353">
        <v>3276.42508</v>
      </c>
      <c r="H353">
        <v>0.76666000000000001</v>
      </c>
      <c r="J353">
        <v>3276.4496100000001</v>
      </c>
      <c r="K353">
        <v>0.10623</v>
      </c>
      <c r="M353">
        <v>3276.4496100000001</v>
      </c>
      <c r="N353">
        <v>0.13988</v>
      </c>
    </row>
    <row r="354" spans="1:14">
      <c r="A354">
        <v>3274.3683099999998</v>
      </c>
      <c r="B354">
        <v>2.7200000000000002E-3</v>
      </c>
      <c r="D354">
        <v>3274.4376900000002</v>
      </c>
      <c r="E354">
        <v>5.5900000000000004E-3</v>
      </c>
      <c r="G354">
        <v>3274.3683099999998</v>
      </c>
      <c r="H354">
        <v>0.76649999999999996</v>
      </c>
      <c r="J354">
        <v>3274.3928299999998</v>
      </c>
      <c r="K354">
        <v>0.10659</v>
      </c>
      <c r="M354">
        <v>3274.3928299999998</v>
      </c>
      <c r="N354">
        <v>0.13922000000000001</v>
      </c>
    </row>
    <row r="355" spans="1:14">
      <c r="A355">
        <v>3272.3115499999999</v>
      </c>
      <c r="B355">
        <v>2.2599999999999999E-3</v>
      </c>
      <c r="D355">
        <v>3272.3808800000002</v>
      </c>
      <c r="E355">
        <v>5.64E-3</v>
      </c>
      <c r="G355">
        <v>3272.3115499999999</v>
      </c>
      <c r="H355">
        <v>0.76505000000000001</v>
      </c>
      <c r="J355">
        <v>3272.3360499999999</v>
      </c>
      <c r="K355">
        <v>0.10589</v>
      </c>
      <c r="M355">
        <v>3272.3360499999999</v>
      </c>
      <c r="N355">
        <v>0.13843</v>
      </c>
    </row>
    <row r="356" spans="1:14">
      <c r="A356">
        <v>3270.2547800000002</v>
      </c>
      <c r="B356">
        <v>2.2300000000000002E-3</v>
      </c>
      <c r="D356">
        <v>3270.3240700000001</v>
      </c>
      <c r="E356">
        <v>4.9899999999999996E-3</v>
      </c>
      <c r="G356">
        <v>3270.2547800000002</v>
      </c>
      <c r="H356">
        <v>0.76370000000000005</v>
      </c>
      <c r="J356">
        <v>3270.27927</v>
      </c>
      <c r="K356">
        <v>0.10456</v>
      </c>
      <c r="M356">
        <v>3270.27927</v>
      </c>
      <c r="N356">
        <v>0.13766999999999999</v>
      </c>
    </row>
    <row r="357" spans="1:14">
      <c r="A357">
        <v>3268.1980199999998</v>
      </c>
      <c r="B357">
        <v>2.5000000000000001E-3</v>
      </c>
      <c r="D357">
        <v>3268.2672600000001</v>
      </c>
      <c r="E357">
        <v>4.4799999999999996E-3</v>
      </c>
      <c r="G357">
        <v>3268.1980199999998</v>
      </c>
      <c r="H357">
        <v>0.76363999999999999</v>
      </c>
      <c r="J357">
        <v>3268.2224900000001</v>
      </c>
      <c r="K357">
        <v>0.10365000000000001</v>
      </c>
      <c r="M357">
        <v>3268.2224900000001</v>
      </c>
      <c r="N357">
        <v>0.13685</v>
      </c>
    </row>
    <row r="358" spans="1:14">
      <c r="A358">
        <v>3266.1412599999999</v>
      </c>
      <c r="B358">
        <v>2.5799999999999998E-3</v>
      </c>
      <c r="D358">
        <v>3266.2104599999998</v>
      </c>
      <c r="E358">
        <v>4.5100000000000001E-3</v>
      </c>
      <c r="G358">
        <v>3266.1412599999999</v>
      </c>
      <c r="H358">
        <v>0.76485999999999998</v>
      </c>
      <c r="J358">
        <v>3266.1657100000002</v>
      </c>
      <c r="K358">
        <v>0.10326</v>
      </c>
      <c r="M358">
        <v>3266.1657100000002</v>
      </c>
      <c r="N358">
        <v>0.13599</v>
      </c>
    </row>
    <row r="359" spans="1:14">
      <c r="A359">
        <v>3264.0844900000002</v>
      </c>
      <c r="B359">
        <v>2.5100000000000001E-3</v>
      </c>
      <c r="D359">
        <v>3264.1536500000002</v>
      </c>
      <c r="E359">
        <v>4.4099999999999999E-3</v>
      </c>
      <c r="G359">
        <v>3264.0844900000002</v>
      </c>
      <c r="H359">
        <v>0.76527999999999996</v>
      </c>
      <c r="J359">
        <v>3264.1089299999999</v>
      </c>
      <c r="K359">
        <v>0.10278</v>
      </c>
      <c r="M359">
        <v>3264.1089299999999</v>
      </c>
      <c r="N359">
        <v>0.13524</v>
      </c>
    </row>
    <row r="360" spans="1:14">
      <c r="A360">
        <v>3262.0277299999998</v>
      </c>
      <c r="B360">
        <v>2.47E-3</v>
      </c>
      <c r="D360">
        <v>3262.0968400000002</v>
      </c>
      <c r="E360">
        <v>4.5300000000000002E-3</v>
      </c>
      <c r="G360">
        <v>3262.0277299999998</v>
      </c>
      <c r="H360">
        <v>0.76456999999999997</v>
      </c>
      <c r="J360">
        <v>3262.05215</v>
      </c>
      <c r="K360">
        <v>0.10215</v>
      </c>
      <c r="M360">
        <v>3262.05215</v>
      </c>
      <c r="N360">
        <v>0.1346</v>
      </c>
    </row>
    <row r="361" spans="1:14">
      <c r="A361">
        <v>3259.9709600000001</v>
      </c>
      <c r="B361">
        <v>2.1099999999999999E-3</v>
      </c>
      <c r="D361">
        <v>3260.0400300000001</v>
      </c>
      <c r="E361">
        <v>5.1999999999999998E-3</v>
      </c>
      <c r="G361">
        <v>3259.9709600000001</v>
      </c>
      <c r="H361">
        <v>0.76488</v>
      </c>
      <c r="J361">
        <v>3259.9953700000001</v>
      </c>
      <c r="K361">
        <v>0.10187</v>
      </c>
      <c r="M361">
        <v>3259.9953700000001</v>
      </c>
      <c r="N361">
        <v>0.1341</v>
      </c>
    </row>
    <row r="362" spans="1:14">
      <c r="A362">
        <v>3257.9142000000002</v>
      </c>
      <c r="B362">
        <v>1.5499999999999999E-3</v>
      </c>
      <c r="D362">
        <v>3257.9832200000001</v>
      </c>
      <c r="E362">
        <v>4.9699999999999996E-3</v>
      </c>
      <c r="G362">
        <v>3257.9142000000002</v>
      </c>
      <c r="H362">
        <v>0.76527999999999996</v>
      </c>
      <c r="J362">
        <v>3257.9385900000002</v>
      </c>
      <c r="K362">
        <v>0.10179000000000001</v>
      </c>
      <c r="M362">
        <v>3257.9385900000002</v>
      </c>
      <c r="N362">
        <v>0.1338</v>
      </c>
    </row>
    <row r="363" spans="1:14">
      <c r="A363">
        <v>3255.8574400000002</v>
      </c>
      <c r="B363">
        <v>1.2800000000000001E-3</v>
      </c>
      <c r="D363">
        <v>3255.9264199999998</v>
      </c>
      <c r="E363">
        <v>4.2100000000000002E-3</v>
      </c>
      <c r="G363">
        <v>3255.8574400000002</v>
      </c>
      <c r="H363">
        <v>0.76393999999999995</v>
      </c>
      <c r="J363">
        <v>3255.8818099999999</v>
      </c>
      <c r="K363">
        <v>0.1014</v>
      </c>
      <c r="M363">
        <v>3255.8818099999999</v>
      </c>
      <c r="N363">
        <v>0.13333999999999999</v>
      </c>
    </row>
    <row r="364" spans="1:14">
      <c r="A364">
        <v>3253.8006700000001</v>
      </c>
      <c r="B364">
        <v>1.4599999999999999E-3</v>
      </c>
      <c r="D364">
        <v>3253.8696100000002</v>
      </c>
      <c r="E364">
        <v>4.1599999999999996E-3</v>
      </c>
      <c r="G364">
        <v>3253.8006700000001</v>
      </c>
      <c r="H364">
        <v>0.76295000000000002</v>
      </c>
      <c r="J364">
        <v>3253.82503</v>
      </c>
      <c r="K364">
        <v>0.10067</v>
      </c>
      <c r="M364">
        <v>3253.82503</v>
      </c>
      <c r="N364">
        <v>0.13239999999999999</v>
      </c>
    </row>
    <row r="365" spans="1:14">
      <c r="A365">
        <v>3251.7439100000001</v>
      </c>
      <c r="B365">
        <v>1.9499999999999999E-3</v>
      </c>
      <c r="D365">
        <v>3251.8128000000002</v>
      </c>
      <c r="E365">
        <v>4.13E-3</v>
      </c>
      <c r="G365">
        <v>3251.7439100000001</v>
      </c>
      <c r="H365">
        <v>0.76280999999999999</v>
      </c>
      <c r="J365">
        <v>3251.7682500000001</v>
      </c>
      <c r="K365">
        <v>9.9860000000000004E-2</v>
      </c>
      <c r="M365">
        <v>3251.7682500000001</v>
      </c>
      <c r="N365">
        <v>0.13120999999999999</v>
      </c>
    </row>
    <row r="366" spans="1:14">
      <c r="A366">
        <v>3249.68714</v>
      </c>
      <c r="B366">
        <v>2.0699999999999998E-3</v>
      </c>
      <c r="D366">
        <v>3249.7559900000001</v>
      </c>
      <c r="E366">
        <v>3.5899999999999999E-3</v>
      </c>
      <c r="G366">
        <v>3249.68714</v>
      </c>
      <c r="H366">
        <v>0.76153999999999999</v>
      </c>
      <c r="J366">
        <v>3249.7114700000002</v>
      </c>
      <c r="K366">
        <v>9.9339999999999998E-2</v>
      </c>
      <c r="M366">
        <v>3249.7114700000002</v>
      </c>
      <c r="N366">
        <v>0.13017000000000001</v>
      </c>
    </row>
    <row r="367" spans="1:14">
      <c r="A367">
        <v>3247.6303800000001</v>
      </c>
      <c r="B367">
        <v>1.64E-3</v>
      </c>
      <c r="D367">
        <v>3247.6991899999998</v>
      </c>
      <c r="E367">
        <v>3.2100000000000002E-3</v>
      </c>
      <c r="G367">
        <v>3247.6303800000001</v>
      </c>
      <c r="H367">
        <v>0.75978000000000001</v>
      </c>
      <c r="J367">
        <v>3247.6546899999998</v>
      </c>
      <c r="K367">
        <v>9.9379999999999996E-2</v>
      </c>
      <c r="M367">
        <v>3247.6546899999998</v>
      </c>
      <c r="N367">
        <v>0.12953000000000001</v>
      </c>
    </row>
    <row r="368" spans="1:14">
      <c r="A368">
        <v>3245.5736200000001</v>
      </c>
      <c r="B368">
        <v>1.32E-3</v>
      </c>
      <c r="D368">
        <v>3245.6423799999998</v>
      </c>
      <c r="E368">
        <v>2.9399999999999999E-3</v>
      </c>
      <c r="G368">
        <v>3245.5736200000001</v>
      </c>
      <c r="H368">
        <v>0.75829999999999997</v>
      </c>
      <c r="J368">
        <v>3245.5979200000002</v>
      </c>
      <c r="K368">
        <v>9.9500000000000005E-2</v>
      </c>
      <c r="M368">
        <v>3245.5979200000002</v>
      </c>
      <c r="N368">
        <v>0.12903999999999999</v>
      </c>
    </row>
    <row r="369" spans="1:14">
      <c r="A369">
        <v>3243.51685</v>
      </c>
      <c r="B369">
        <v>1.1800000000000001E-3</v>
      </c>
      <c r="D369">
        <v>3243.5855700000002</v>
      </c>
      <c r="E369">
        <v>2.1099999999999999E-3</v>
      </c>
      <c r="G369">
        <v>3243.51685</v>
      </c>
      <c r="H369">
        <v>0.75656000000000001</v>
      </c>
      <c r="J369">
        <v>3243.5411399999998</v>
      </c>
      <c r="K369">
        <v>9.8849999999999993E-2</v>
      </c>
      <c r="M369">
        <v>3243.5411399999998</v>
      </c>
      <c r="N369">
        <v>0.12845000000000001</v>
      </c>
    </row>
    <row r="370" spans="1:14">
      <c r="A370">
        <v>3241.46009</v>
      </c>
      <c r="B370">
        <v>9.2000000000000003E-4</v>
      </c>
      <c r="D370">
        <v>3241.5287600000001</v>
      </c>
      <c r="E370">
        <v>1.33E-3</v>
      </c>
      <c r="G370">
        <v>3241.46009</v>
      </c>
      <c r="H370">
        <v>0.75480000000000003</v>
      </c>
      <c r="J370">
        <v>3241.4843599999999</v>
      </c>
      <c r="K370">
        <v>9.7739999999999994E-2</v>
      </c>
      <c r="M370">
        <v>3241.4843599999999</v>
      </c>
      <c r="N370">
        <v>0.12812999999999999</v>
      </c>
    </row>
    <row r="371" spans="1:14">
      <c r="A371">
        <v>3239.4033199999999</v>
      </c>
      <c r="B371">
        <v>8.4999999999999995E-4</v>
      </c>
      <c r="D371">
        <v>3239.4719599999999</v>
      </c>
      <c r="E371">
        <v>1.6900000000000001E-3</v>
      </c>
      <c r="G371">
        <v>3239.4033199999999</v>
      </c>
      <c r="H371">
        <v>0.75348999999999999</v>
      </c>
      <c r="J371">
        <v>3239.42758</v>
      </c>
      <c r="K371">
        <v>9.7129999999999994E-2</v>
      </c>
      <c r="M371">
        <v>3239.42758</v>
      </c>
      <c r="N371">
        <v>0.12803</v>
      </c>
    </row>
    <row r="372" spans="1:14">
      <c r="A372">
        <v>3237.34656</v>
      </c>
      <c r="B372">
        <v>1.0399999999999999E-3</v>
      </c>
      <c r="D372">
        <v>3237.4151499999998</v>
      </c>
      <c r="E372">
        <v>3.0000000000000001E-3</v>
      </c>
      <c r="G372">
        <v>3237.34656</v>
      </c>
      <c r="H372">
        <v>0.75249999999999995</v>
      </c>
      <c r="J372">
        <v>3237.3708000000001</v>
      </c>
      <c r="K372">
        <v>9.7110000000000002E-2</v>
      </c>
      <c r="M372">
        <v>3237.3708000000001</v>
      </c>
      <c r="N372">
        <v>0.12759999999999999</v>
      </c>
    </row>
    <row r="373" spans="1:14">
      <c r="A373">
        <v>3235.2898</v>
      </c>
      <c r="B373">
        <v>1.24E-3</v>
      </c>
      <c r="D373">
        <v>3235.3583400000002</v>
      </c>
      <c r="E373">
        <v>3.7200000000000002E-3</v>
      </c>
      <c r="G373">
        <v>3235.2898</v>
      </c>
      <c r="H373">
        <v>0.75129999999999997</v>
      </c>
      <c r="J373">
        <v>3235.3140199999998</v>
      </c>
      <c r="K373">
        <v>9.7210000000000005E-2</v>
      </c>
      <c r="M373">
        <v>3235.3140199999998</v>
      </c>
      <c r="N373">
        <v>0.12692000000000001</v>
      </c>
    </row>
    <row r="374" spans="1:14">
      <c r="A374">
        <v>3233.2330299999999</v>
      </c>
      <c r="B374">
        <v>1.49E-3</v>
      </c>
      <c r="D374">
        <v>3233.3015300000002</v>
      </c>
      <c r="E374">
        <v>3.64E-3</v>
      </c>
      <c r="G374">
        <v>3233.2330299999999</v>
      </c>
      <c r="H374">
        <v>0.74939</v>
      </c>
      <c r="J374">
        <v>3233.2572399999999</v>
      </c>
      <c r="K374">
        <v>9.6869999999999998E-2</v>
      </c>
      <c r="M374">
        <v>3233.2572399999999</v>
      </c>
      <c r="N374">
        <v>0.12606000000000001</v>
      </c>
    </row>
    <row r="375" spans="1:14">
      <c r="A375">
        <v>3231.1762699999999</v>
      </c>
      <c r="B375">
        <v>1.65E-3</v>
      </c>
      <c r="D375">
        <v>3231.2447299999999</v>
      </c>
      <c r="E375">
        <v>4.0400000000000002E-3</v>
      </c>
      <c r="G375">
        <v>3231.1762699999999</v>
      </c>
      <c r="H375">
        <v>0.74668000000000001</v>
      </c>
      <c r="J375">
        <v>3231.20046</v>
      </c>
      <c r="K375">
        <v>9.5820000000000002E-2</v>
      </c>
      <c r="M375">
        <v>3231.20046</v>
      </c>
      <c r="N375">
        <v>0.12486</v>
      </c>
    </row>
    <row r="376" spans="1:14">
      <c r="A376">
        <v>3229.1194999999998</v>
      </c>
      <c r="B376">
        <v>1.4E-3</v>
      </c>
      <c r="D376">
        <v>3229.1879199999998</v>
      </c>
      <c r="E376">
        <v>4.3699999999999998E-3</v>
      </c>
      <c r="G376">
        <v>3229.1194999999998</v>
      </c>
      <c r="H376">
        <v>0.74363999999999997</v>
      </c>
      <c r="J376">
        <v>3229.1436800000001</v>
      </c>
      <c r="K376">
        <v>9.4829999999999998E-2</v>
      </c>
      <c r="M376">
        <v>3229.1436800000001</v>
      </c>
      <c r="N376">
        <v>0.12356</v>
      </c>
    </row>
    <row r="377" spans="1:14">
      <c r="A377">
        <v>3227.0627399999998</v>
      </c>
      <c r="B377">
        <v>8.9999999999999998E-4</v>
      </c>
      <c r="D377">
        <v>3227.1311099999998</v>
      </c>
      <c r="E377">
        <v>4.3800000000000002E-3</v>
      </c>
      <c r="G377">
        <v>3227.0627399999998</v>
      </c>
      <c r="H377">
        <v>0.74199999999999999</v>
      </c>
      <c r="J377">
        <v>3227.0868999999998</v>
      </c>
      <c r="K377">
        <v>9.4270000000000007E-2</v>
      </c>
      <c r="M377">
        <v>3227.0868999999998</v>
      </c>
      <c r="N377">
        <v>0.1226</v>
      </c>
    </row>
    <row r="378" spans="1:14">
      <c r="A378">
        <v>3225.0059799999999</v>
      </c>
      <c r="B378">
        <v>6.8000000000000005E-4</v>
      </c>
      <c r="D378">
        <v>3225.0743000000002</v>
      </c>
      <c r="E378">
        <v>4.47E-3</v>
      </c>
      <c r="G378">
        <v>3225.0059799999999</v>
      </c>
      <c r="H378">
        <v>0.74287999999999998</v>
      </c>
      <c r="J378">
        <v>3225.0301199999999</v>
      </c>
      <c r="K378">
        <v>9.3619999999999995E-2</v>
      </c>
      <c r="M378">
        <v>3225.0301199999999</v>
      </c>
      <c r="N378">
        <v>0.12194000000000001</v>
      </c>
    </row>
    <row r="379" spans="1:14">
      <c r="A379">
        <v>3222.9492100000002</v>
      </c>
      <c r="B379">
        <v>8.1999999999999998E-4</v>
      </c>
      <c r="D379">
        <v>3223.0174999999999</v>
      </c>
      <c r="E379">
        <v>4.0299999999999997E-3</v>
      </c>
      <c r="G379">
        <v>3222.9492100000002</v>
      </c>
      <c r="H379">
        <v>0.74326999999999999</v>
      </c>
      <c r="J379">
        <v>3222.97334</v>
      </c>
      <c r="K379">
        <v>9.3039999999999998E-2</v>
      </c>
      <c r="M379">
        <v>3222.97334</v>
      </c>
      <c r="N379">
        <v>0.12142</v>
      </c>
    </row>
    <row r="380" spans="1:14">
      <c r="A380">
        <v>3220.8924499999998</v>
      </c>
      <c r="B380">
        <v>7.7999999999999999E-4</v>
      </c>
      <c r="D380">
        <v>3220.9606899999999</v>
      </c>
      <c r="E380">
        <v>3.5500000000000002E-3</v>
      </c>
      <c r="G380">
        <v>3220.8924499999998</v>
      </c>
      <c r="H380">
        <v>0.74017999999999995</v>
      </c>
      <c r="J380">
        <v>3220.9165600000001</v>
      </c>
      <c r="K380">
        <v>9.2560000000000003E-2</v>
      </c>
      <c r="M380">
        <v>3220.9165600000001</v>
      </c>
      <c r="N380">
        <v>0.12117</v>
      </c>
    </row>
    <row r="381" spans="1:14">
      <c r="A381">
        <v>3218.8356800000001</v>
      </c>
      <c r="B381">
        <v>5.2999999999999998E-4</v>
      </c>
      <c r="D381">
        <v>3218.9038799999998</v>
      </c>
      <c r="E381">
        <v>3.6800000000000001E-3</v>
      </c>
      <c r="G381">
        <v>3218.8356800000001</v>
      </c>
      <c r="H381">
        <v>0.73492000000000002</v>
      </c>
      <c r="J381">
        <v>3218.8597799999998</v>
      </c>
      <c r="K381">
        <v>9.2060000000000003E-2</v>
      </c>
      <c r="M381">
        <v>3218.8597799999998</v>
      </c>
      <c r="N381">
        <v>0.121</v>
      </c>
    </row>
    <row r="382" spans="1:14">
      <c r="A382">
        <v>3216.7789200000002</v>
      </c>
      <c r="B382">
        <v>3.8999999999999999E-4</v>
      </c>
      <c r="D382">
        <v>3216.8470699999998</v>
      </c>
      <c r="E382">
        <v>3.9699999999999996E-3</v>
      </c>
      <c r="G382">
        <v>3216.7789200000002</v>
      </c>
      <c r="H382">
        <v>0.73031000000000001</v>
      </c>
      <c r="J382">
        <v>3216.8029999999999</v>
      </c>
      <c r="K382">
        <v>9.1899999999999996E-2</v>
      </c>
      <c r="M382">
        <v>3216.8029999999999</v>
      </c>
      <c r="N382">
        <v>0.12055</v>
      </c>
    </row>
    <row r="383" spans="1:14">
      <c r="A383">
        <v>3214.7221599999998</v>
      </c>
      <c r="B383">
        <v>4.6000000000000001E-4</v>
      </c>
      <c r="D383">
        <v>3214.79027</v>
      </c>
      <c r="E383">
        <v>4.0400000000000002E-3</v>
      </c>
      <c r="G383">
        <v>3214.7221599999998</v>
      </c>
      <c r="H383">
        <v>0.72745000000000004</v>
      </c>
      <c r="J383">
        <v>3214.74622</v>
      </c>
      <c r="K383">
        <v>9.1639999999999999E-2</v>
      </c>
      <c r="M383">
        <v>3214.74622</v>
      </c>
      <c r="N383">
        <v>0.11990000000000001</v>
      </c>
    </row>
    <row r="384" spans="1:14">
      <c r="A384">
        <v>3212.6653900000001</v>
      </c>
      <c r="B384">
        <v>6.9999999999999999E-4</v>
      </c>
      <c r="D384">
        <v>3212.7334599999999</v>
      </c>
      <c r="E384">
        <v>3.7399999999999998E-3</v>
      </c>
      <c r="G384">
        <v>3212.6653900000001</v>
      </c>
      <c r="H384">
        <v>0.72458</v>
      </c>
      <c r="J384">
        <v>3212.6894400000001</v>
      </c>
      <c r="K384">
        <v>9.0800000000000006E-2</v>
      </c>
      <c r="M384">
        <v>3212.6894400000001</v>
      </c>
      <c r="N384">
        <v>0.11915000000000001</v>
      </c>
    </row>
    <row r="385" spans="1:14">
      <c r="A385">
        <v>3210.6086300000002</v>
      </c>
      <c r="B385">
        <v>8.8000000000000003E-4</v>
      </c>
      <c r="D385">
        <v>3210.6766499999999</v>
      </c>
      <c r="E385">
        <v>3.2399999999999998E-3</v>
      </c>
      <c r="G385">
        <v>3210.6086300000002</v>
      </c>
      <c r="H385">
        <v>0.72079000000000004</v>
      </c>
      <c r="J385">
        <v>3210.63267</v>
      </c>
      <c r="K385">
        <v>8.9690000000000006E-2</v>
      </c>
      <c r="M385">
        <v>3210.63267</v>
      </c>
      <c r="N385">
        <v>0.11821</v>
      </c>
    </row>
    <row r="386" spans="1:14">
      <c r="A386">
        <v>3208.55186</v>
      </c>
      <c r="B386">
        <v>6.9999999999999999E-4</v>
      </c>
      <c r="D386">
        <v>3208.6198399999998</v>
      </c>
      <c r="E386">
        <v>3.0799999999999998E-3</v>
      </c>
      <c r="G386">
        <v>3208.55186</v>
      </c>
      <c r="H386">
        <v>0.71758</v>
      </c>
      <c r="J386">
        <v>3208.5758900000001</v>
      </c>
      <c r="K386">
        <v>8.8590000000000002E-2</v>
      </c>
      <c r="M386">
        <v>3208.5758900000001</v>
      </c>
      <c r="N386">
        <v>0.1171</v>
      </c>
    </row>
    <row r="387" spans="1:14">
      <c r="A387">
        <v>3206.4951000000001</v>
      </c>
      <c r="B387">
        <v>4.0000000000000002E-4</v>
      </c>
      <c r="D387">
        <v>3206.5630299999998</v>
      </c>
      <c r="E387">
        <v>3.6900000000000001E-3</v>
      </c>
      <c r="G387">
        <v>3206.4951000000001</v>
      </c>
      <c r="H387">
        <v>0.71477000000000002</v>
      </c>
      <c r="J387">
        <v>3206.5191100000002</v>
      </c>
      <c r="K387">
        <v>8.7800000000000003E-2</v>
      </c>
      <c r="M387">
        <v>3206.5191100000002</v>
      </c>
      <c r="N387">
        <v>0.11616</v>
      </c>
    </row>
    <row r="388" spans="1:14">
      <c r="A388">
        <v>3204.4383400000002</v>
      </c>
      <c r="B388">
        <v>2.7E-4</v>
      </c>
      <c r="D388">
        <v>3204.50623</v>
      </c>
      <c r="E388">
        <v>4.2100000000000002E-3</v>
      </c>
      <c r="G388">
        <v>3204.4383400000002</v>
      </c>
      <c r="H388">
        <v>0.71157999999999999</v>
      </c>
      <c r="J388">
        <v>3204.4623299999998</v>
      </c>
      <c r="K388">
        <v>8.7480000000000002E-2</v>
      </c>
      <c r="M388">
        <v>3204.4623299999998</v>
      </c>
      <c r="N388">
        <v>0.11548</v>
      </c>
    </row>
    <row r="389" spans="1:14">
      <c r="A389">
        <v>3202.38157</v>
      </c>
      <c r="B389">
        <v>3.8000000000000002E-4</v>
      </c>
      <c r="D389">
        <v>3202.4494199999999</v>
      </c>
      <c r="E389">
        <v>3.7499999999999999E-3</v>
      </c>
      <c r="G389">
        <v>3202.38157</v>
      </c>
      <c r="H389">
        <v>0.70881000000000005</v>
      </c>
      <c r="J389">
        <v>3202.4055499999999</v>
      </c>
      <c r="K389">
        <v>8.7370000000000003E-2</v>
      </c>
      <c r="M389">
        <v>3202.4055499999999</v>
      </c>
      <c r="N389">
        <v>0.11469</v>
      </c>
    </row>
    <row r="390" spans="1:14">
      <c r="A390">
        <v>3200.3248100000001</v>
      </c>
      <c r="B390">
        <v>4.4999999999999999E-4</v>
      </c>
      <c r="D390">
        <v>3200.3926099999999</v>
      </c>
      <c r="E390">
        <v>3.2000000000000002E-3</v>
      </c>
      <c r="G390">
        <v>3200.3248100000001</v>
      </c>
      <c r="H390">
        <v>0.70650999999999997</v>
      </c>
      <c r="J390">
        <v>3200.3487700000001</v>
      </c>
      <c r="K390">
        <v>8.7050000000000002E-2</v>
      </c>
      <c r="M390">
        <v>3200.3487700000001</v>
      </c>
      <c r="N390">
        <v>0.11379</v>
      </c>
    </row>
    <row r="391" spans="1:14">
      <c r="A391">
        <v>3198.2680399999999</v>
      </c>
      <c r="B391">
        <v>3.4000000000000002E-4</v>
      </c>
      <c r="D391">
        <v>3198.3357999999998</v>
      </c>
      <c r="E391">
        <v>3.62E-3</v>
      </c>
      <c r="G391">
        <v>3198.2680399999999</v>
      </c>
      <c r="H391">
        <v>0.70350999999999997</v>
      </c>
      <c r="J391">
        <v>3198.2919900000002</v>
      </c>
      <c r="K391">
        <v>8.6209999999999995E-2</v>
      </c>
      <c r="M391">
        <v>3198.2919900000002</v>
      </c>
      <c r="N391">
        <v>0.11292000000000001</v>
      </c>
    </row>
    <row r="392" spans="1:14">
      <c r="A392">
        <v>3196.21128</v>
      </c>
      <c r="B392">
        <v>1.2999999999999999E-4</v>
      </c>
      <c r="D392">
        <v>3196.279</v>
      </c>
      <c r="E392">
        <v>4.4099999999999999E-3</v>
      </c>
      <c r="G392">
        <v>3196.21128</v>
      </c>
      <c r="H392">
        <v>0.69899</v>
      </c>
      <c r="J392">
        <v>3196.2352099999998</v>
      </c>
      <c r="K392">
        <v>8.5190000000000002E-2</v>
      </c>
      <c r="M392">
        <v>3196.2352099999998</v>
      </c>
      <c r="N392">
        <v>0.11226</v>
      </c>
    </row>
    <row r="393" spans="1:14">
      <c r="A393">
        <v>3194.15452</v>
      </c>
      <c r="B393">
        <v>5.0000000000000002E-5</v>
      </c>
      <c r="D393">
        <v>3194.22219</v>
      </c>
      <c r="E393">
        <v>4.5799999999999999E-3</v>
      </c>
      <c r="G393">
        <v>3194.15452</v>
      </c>
      <c r="H393">
        <v>0.69328000000000001</v>
      </c>
      <c r="J393">
        <v>3194.1784299999999</v>
      </c>
      <c r="K393">
        <v>8.4309999999999996E-2</v>
      </c>
      <c r="M393">
        <v>3194.1784299999999</v>
      </c>
      <c r="N393">
        <v>0.11169</v>
      </c>
    </row>
    <row r="394" spans="1:14">
      <c r="A394">
        <v>3192.0977499999999</v>
      </c>
      <c r="B394">
        <v>3.8999999999999999E-4</v>
      </c>
      <c r="D394">
        <v>3192.1653799999999</v>
      </c>
      <c r="E394">
        <v>4.3E-3</v>
      </c>
      <c r="G394">
        <v>3192.0977499999999</v>
      </c>
      <c r="H394">
        <v>0.68730999999999998</v>
      </c>
      <c r="J394">
        <v>3192.12165</v>
      </c>
      <c r="K394">
        <v>8.3419999999999994E-2</v>
      </c>
      <c r="M394">
        <v>3192.12165</v>
      </c>
      <c r="N394">
        <v>0.11058</v>
      </c>
    </row>
    <row r="395" spans="1:14">
      <c r="A395">
        <v>3190.04099</v>
      </c>
      <c r="B395">
        <v>7.9000000000000001E-4</v>
      </c>
      <c r="D395">
        <v>3190.1085699999999</v>
      </c>
      <c r="E395">
        <v>3.5899999999999999E-3</v>
      </c>
      <c r="G395">
        <v>3190.04099</v>
      </c>
      <c r="H395">
        <v>0.68225999999999998</v>
      </c>
      <c r="J395">
        <v>3190.0648700000002</v>
      </c>
      <c r="K395">
        <v>8.2699999999999996E-2</v>
      </c>
      <c r="M395">
        <v>3190.0648700000002</v>
      </c>
      <c r="N395">
        <v>0.10876</v>
      </c>
    </row>
    <row r="396" spans="1:14">
      <c r="A396">
        <v>3187.9842199999998</v>
      </c>
      <c r="B396">
        <v>7.1000000000000002E-4</v>
      </c>
      <c r="D396">
        <v>3188.05177</v>
      </c>
      <c r="E396">
        <v>2.5500000000000002E-3</v>
      </c>
      <c r="G396">
        <v>3187.9842199999998</v>
      </c>
      <c r="H396">
        <v>0.67884999999999995</v>
      </c>
      <c r="J396">
        <v>3188.0080899999998</v>
      </c>
      <c r="K396">
        <v>8.2299999999999998E-2</v>
      </c>
      <c r="M396">
        <v>3188.0080899999998</v>
      </c>
      <c r="N396">
        <v>0.10689</v>
      </c>
    </row>
    <row r="397" spans="1:14">
      <c r="A397">
        <v>3185.9274599999999</v>
      </c>
      <c r="B397">
        <v>5.1999999999999995E-4</v>
      </c>
      <c r="D397">
        <v>3185.99496</v>
      </c>
      <c r="E397">
        <v>1.6900000000000001E-3</v>
      </c>
      <c r="G397">
        <v>3185.9274599999999</v>
      </c>
      <c r="H397">
        <v>0.67637000000000003</v>
      </c>
      <c r="J397">
        <v>3185.9513099999999</v>
      </c>
      <c r="K397">
        <v>8.1839999999999996E-2</v>
      </c>
      <c r="M397">
        <v>3185.9513099999999</v>
      </c>
      <c r="N397">
        <v>0.10541</v>
      </c>
    </row>
    <row r="398" spans="1:14">
      <c r="A398">
        <v>3183.8706999999999</v>
      </c>
      <c r="B398">
        <v>6.9999999999999999E-4</v>
      </c>
      <c r="D398">
        <v>3183.93815</v>
      </c>
      <c r="E398">
        <v>1.4E-3</v>
      </c>
      <c r="G398">
        <v>3183.8706999999999</v>
      </c>
      <c r="H398">
        <v>0.67325999999999997</v>
      </c>
      <c r="J398">
        <v>3183.89453</v>
      </c>
      <c r="K398">
        <v>8.1229999999999997E-2</v>
      </c>
      <c r="M398">
        <v>3183.89453</v>
      </c>
      <c r="N398">
        <v>0.10434</v>
      </c>
    </row>
    <row r="399" spans="1:14">
      <c r="A399">
        <v>3181.8139299999998</v>
      </c>
      <c r="B399">
        <v>1.0300000000000001E-3</v>
      </c>
      <c r="D399">
        <v>3181.8813399999999</v>
      </c>
      <c r="E399">
        <v>1.7600000000000001E-3</v>
      </c>
      <c r="G399">
        <v>3181.8139299999998</v>
      </c>
      <c r="H399">
        <v>0.66871999999999998</v>
      </c>
      <c r="J399">
        <v>3181.8377500000001</v>
      </c>
      <c r="K399">
        <v>8.0659999999999996E-2</v>
      </c>
      <c r="M399">
        <v>3181.8377500000001</v>
      </c>
      <c r="N399">
        <v>0.10329000000000001</v>
      </c>
    </row>
    <row r="400" spans="1:14">
      <c r="A400">
        <v>3179.7571699999999</v>
      </c>
      <c r="B400">
        <v>9.3999999999999997E-4</v>
      </c>
      <c r="D400">
        <v>3179.8245400000001</v>
      </c>
      <c r="E400">
        <v>1.9E-3</v>
      </c>
      <c r="G400">
        <v>3179.7571699999999</v>
      </c>
      <c r="H400">
        <v>0.66381999999999997</v>
      </c>
      <c r="J400">
        <v>3179.7809699999998</v>
      </c>
      <c r="K400">
        <v>8.0070000000000002E-2</v>
      </c>
      <c r="M400">
        <v>3179.7809699999998</v>
      </c>
      <c r="N400">
        <v>0.10181</v>
      </c>
    </row>
    <row r="401" spans="1:14">
      <c r="A401">
        <v>3177.7004000000002</v>
      </c>
      <c r="B401">
        <v>6.8000000000000005E-4</v>
      </c>
      <c r="D401">
        <v>3177.76773</v>
      </c>
      <c r="E401">
        <v>1.48E-3</v>
      </c>
      <c r="G401">
        <v>3177.7004000000002</v>
      </c>
      <c r="H401">
        <v>0.65995000000000004</v>
      </c>
      <c r="J401">
        <v>3177.7241899999999</v>
      </c>
      <c r="K401">
        <v>7.9380000000000006E-2</v>
      </c>
      <c r="M401">
        <v>3177.7241899999999</v>
      </c>
      <c r="N401">
        <v>0.10004</v>
      </c>
    </row>
    <row r="402" spans="1:14">
      <c r="A402">
        <v>3175.6436399999998</v>
      </c>
      <c r="B402">
        <v>6.9999999999999999E-4</v>
      </c>
      <c r="D402">
        <v>3175.71092</v>
      </c>
      <c r="E402">
        <v>1.1100000000000001E-3</v>
      </c>
      <c r="G402">
        <v>3175.6436399999998</v>
      </c>
      <c r="H402">
        <v>0.65544999999999998</v>
      </c>
      <c r="J402">
        <v>3175.6674200000002</v>
      </c>
      <c r="K402">
        <v>7.8759999999999997E-2</v>
      </c>
      <c r="M402">
        <v>3175.6674200000002</v>
      </c>
      <c r="N402">
        <v>9.8180000000000003E-2</v>
      </c>
    </row>
    <row r="403" spans="1:14">
      <c r="A403">
        <v>3173.5868799999998</v>
      </c>
      <c r="B403">
        <v>7.1000000000000002E-4</v>
      </c>
      <c r="D403">
        <v>3173.6541099999999</v>
      </c>
      <c r="E403">
        <v>1E-3</v>
      </c>
      <c r="G403">
        <v>3173.5868799999998</v>
      </c>
      <c r="H403">
        <v>0.64881999999999995</v>
      </c>
      <c r="J403">
        <v>3173.6106399999999</v>
      </c>
      <c r="K403">
        <v>7.8170000000000003E-2</v>
      </c>
      <c r="M403">
        <v>3173.6106399999999</v>
      </c>
      <c r="N403">
        <v>9.6360000000000001E-2</v>
      </c>
    </row>
    <row r="404" spans="1:14">
      <c r="A404">
        <v>3171.5301100000001</v>
      </c>
      <c r="B404">
        <v>5.6999999999999998E-4</v>
      </c>
      <c r="D404">
        <v>3171.5973100000001</v>
      </c>
      <c r="E404">
        <v>1.3799999999999999E-3</v>
      </c>
      <c r="G404">
        <v>3171.5301100000001</v>
      </c>
      <c r="H404">
        <v>0.64217000000000002</v>
      </c>
      <c r="J404">
        <v>3171.55386</v>
      </c>
      <c r="K404">
        <v>7.7420000000000003E-2</v>
      </c>
      <c r="M404">
        <v>3171.55386</v>
      </c>
      <c r="N404">
        <v>9.4740000000000005E-2</v>
      </c>
    </row>
    <row r="405" spans="1:14">
      <c r="A405">
        <v>3169.4733500000002</v>
      </c>
      <c r="B405">
        <v>4.2000000000000002E-4</v>
      </c>
      <c r="D405">
        <v>3169.5405000000001</v>
      </c>
      <c r="E405">
        <v>2.0200000000000001E-3</v>
      </c>
      <c r="G405">
        <v>3169.4733500000002</v>
      </c>
      <c r="H405">
        <v>0.63683999999999996</v>
      </c>
      <c r="J405">
        <v>3169.4970800000001</v>
      </c>
      <c r="K405">
        <v>7.6520000000000005E-2</v>
      </c>
      <c r="M405">
        <v>3169.4970800000001</v>
      </c>
      <c r="N405">
        <v>9.2899999999999996E-2</v>
      </c>
    </row>
    <row r="406" spans="1:14">
      <c r="A406">
        <v>3167.4165800000001</v>
      </c>
      <c r="B406">
        <v>2.4000000000000001E-4</v>
      </c>
      <c r="D406">
        <v>3167.48369</v>
      </c>
      <c r="E406">
        <v>1.97E-3</v>
      </c>
      <c r="G406">
        <v>3167.4165800000001</v>
      </c>
      <c r="H406">
        <v>0.63278000000000001</v>
      </c>
      <c r="J406">
        <v>3167.4403000000002</v>
      </c>
      <c r="K406">
        <v>7.5569999999999998E-2</v>
      </c>
      <c r="M406">
        <v>3167.4403000000002</v>
      </c>
      <c r="N406">
        <v>9.0719999999999995E-2</v>
      </c>
    </row>
    <row r="407" spans="1:14">
      <c r="A407">
        <v>3165.3598200000001</v>
      </c>
      <c r="B407">
        <v>3.2000000000000003E-4</v>
      </c>
      <c r="D407">
        <v>3165.42688</v>
      </c>
      <c r="E407">
        <v>1.16E-3</v>
      </c>
      <c r="G407">
        <v>3165.3598200000001</v>
      </c>
      <c r="H407">
        <v>0.62907000000000002</v>
      </c>
      <c r="J407">
        <v>3165.3835199999999</v>
      </c>
      <c r="K407">
        <v>7.4730000000000005E-2</v>
      </c>
      <c r="M407">
        <v>3165.3835199999999</v>
      </c>
      <c r="N407">
        <v>8.8660000000000003E-2</v>
      </c>
    </row>
    <row r="408" spans="1:14">
      <c r="A408">
        <v>3163.3030600000002</v>
      </c>
      <c r="B408">
        <v>6.8999999999999997E-4</v>
      </c>
      <c r="D408">
        <v>3163.3700800000001</v>
      </c>
      <c r="E408">
        <v>5.0000000000000001E-4</v>
      </c>
      <c r="G408">
        <v>3163.3030600000002</v>
      </c>
      <c r="H408">
        <v>0.624</v>
      </c>
      <c r="J408">
        <v>3163.32674</v>
      </c>
      <c r="K408">
        <v>7.4139999999999998E-2</v>
      </c>
      <c r="M408">
        <v>3163.32674</v>
      </c>
      <c r="N408">
        <v>8.6900000000000005E-2</v>
      </c>
    </row>
    <row r="409" spans="1:14">
      <c r="A409">
        <v>3161.24629</v>
      </c>
      <c r="B409">
        <v>7.3999999999999999E-4</v>
      </c>
      <c r="D409">
        <v>3161.3132700000001</v>
      </c>
      <c r="E409">
        <v>7.1000000000000002E-4</v>
      </c>
      <c r="G409">
        <v>3161.24629</v>
      </c>
      <c r="H409">
        <v>0.61795999999999995</v>
      </c>
      <c r="J409">
        <v>3161.2699600000001</v>
      </c>
      <c r="K409">
        <v>7.3590000000000003E-2</v>
      </c>
      <c r="M409">
        <v>3161.2699600000001</v>
      </c>
      <c r="N409">
        <v>8.5360000000000005E-2</v>
      </c>
    </row>
    <row r="410" spans="1:14">
      <c r="A410">
        <v>3159.1895300000001</v>
      </c>
      <c r="B410">
        <v>3.2000000000000003E-4</v>
      </c>
      <c r="D410">
        <v>3159.2564600000001</v>
      </c>
      <c r="E410">
        <v>1.49E-3</v>
      </c>
      <c r="G410">
        <v>3159.1895300000001</v>
      </c>
      <c r="H410">
        <v>0.61255000000000004</v>
      </c>
      <c r="J410">
        <v>3159.2131800000002</v>
      </c>
      <c r="K410">
        <v>7.2969999999999993E-2</v>
      </c>
      <c r="M410">
        <v>3159.2131800000002</v>
      </c>
      <c r="N410">
        <v>8.4059999999999996E-2</v>
      </c>
    </row>
    <row r="411" spans="1:14">
      <c r="A411">
        <v>3157.13276</v>
      </c>
      <c r="B411">
        <v>0</v>
      </c>
      <c r="D411">
        <v>3157.19965</v>
      </c>
      <c r="E411">
        <v>1.58E-3</v>
      </c>
      <c r="G411">
        <v>3157.13276</v>
      </c>
      <c r="H411">
        <v>0.60845000000000005</v>
      </c>
      <c r="J411">
        <v>3157.1563999999998</v>
      </c>
      <c r="K411">
        <v>7.2300000000000003E-2</v>
      </c>
      <c r="M411">
        <v>3157.1563999999998</v>
      </c>
      <c r="N411">
        <v>8.2680000000000003E-2</v>
      </c>
    </row>
    <row r="412" spans="1:14">
      <c r="A412">
        <v>3155.076</v>
      </c>
      <c r="B412">
        <v>2.7999999999999998E-4</v>
      </c>
      <c r="D412">
        <v>3155.1428500000002</v>
      </c>
      <c r="E412">
        <v>8.9999999999999998E-4</v>
      </c>
      <c r="G412">
        <v>3155.076</v>
      </c>
      <c r="H412">
        <v>0.60375999999999996</v>
      </c>
      <c r="J412">
        <v>3155.09962</v>
      </c>
      <c r="K412">
        <v>7.1739999999999998E-2</v>
      </c>
      <c r="M412">
        <v>3155.09962</v>
      </c>
      <c r="N412">
        <v>8.1049999999999997E-2</v>
      </c>
    </row>
    <row r="413" spans="1:14">
      <c r="A413">
        <v>3153.0192400000001</v>
      </c>
      <c r="B413">
        <v>1.0200000000000001E-3</v>
      </c>
      <c r="D413">
        <v>3153.0860400000001</v>
      </c>
      <c r="E413">
        <v>7.6999999999999996E-4</v>
      </c>
      <c r="G413">
        <v>3153.0192400000001</v>
      </c>
      <c r="H413">
        <v>0.59830000000000005</v>
      </c>
      <c r="J413">
        <v>3153.0428400000001</v>
      </c>
      <c r="K413">
        <v>7.1480000000000002E-2</v>
      </c>
      <c r="M413">
        <v>3153.0428400000001</v>
      </c>
      <c r="N413">
        <v>7.9600000000000004E-2</v>
      </c>
    </row>
    <row r="414" spans="1:14">
      <c r="A414">
        <v>3150.9624699999999</v>
      </c>
      <c r="B414">
        <v>1.47E-3</v>
      </c>
      <c r="D414">
        <v>3151.0292300000001</v>
      </c>
      <c r="E414">
        <v>1.48E-3</v>
      </c>
      <c r="G414">
        <v>3150.9624699999999</v>
      </c>
      <c r="H414">
        <v>0.59426999999999996</v>
      </c>
      <c r="J414">
        <v>3150.9860600000002</v>
      </c>
      <c r="K414">
        <v>7.0970000000000005E-2</v>
      </c>
      <c r="M414">
        <v>3150.9860600000002</v>
      </c>
      <c r="N414">
        <v>7.8070000000000001E-2</v>
      </c>
    </row>
    <row r="415" spans="1:14">
      <c r="A415">
        <v>3148.90571</v>
      </c>
      <c r="B415">
        <v>1.39E-3</v>
      </c>
      <c r="D415">
        <v>3148.9724200000001</v>
      </c>
      <c r="E415">
        <v>1.72E-3</v>
      </c>
      <c r="G415">
        <v>3148.90571</v>
      </c>
      <c r="H415">
        <v>0.59031999999999996</v>
      </c>
      <c r="J415">
        <v>3148.9292799999998</v>
      </c>
      <c r="K415">
        <v>6.9639999999999994E-2</v>
      </c>
      <c r="M415">
        <v>3148.9292799999998</v>
      </c>
      <c r="N415">
        <v>7.6179999999999998E-2</v>
      </c>
    </row>
    <row r="416" spans="1:14">
      <c r="A416">
        <v>3146.8489399999999</v>
      </c>
      <c r="B416">
        <v>1E-3</v>
      </c>
      <c r="D416">
        <v>3146.91561</v>
      </c>
      <c r="E416">
        <v>1.5299999999999999E-3</v>
      </c>
      <c r="G416">
        <v>3146.8489399999999</v>
      </c>
      <c r="H416">
        <v>0.58498000000000006</v>
      </c>
      <c r="J416">
        <v>3146.8724999999999</v>
      </c>
      <c r="K416">
        <v>6.8169999999999994E-2</v>
      </c>
      <c r="M416">
        <v>3146.8724999999999</v>
      </c>
      <c r="N416">
        <v>7.4399999999999994E-2</v>
      </c>
    </row>
    <row r="417" spans="1:14">
      <c r="A417">
        <v>3144.7921799999999</v>
      </c>
      <c r="B417">
        <v>5.9999999999999995E-4</v>
      </c>
      <c r="D417">
        <v>3144.8588100000002</v>
      </c>
      <c r="E417">
        <v>1.7700000000000001E-3</v>
      </c>
      <c r="G417">
        <v>3144.7921799999999</v>
      </c>
      <c r="H417">
        <v>0.57896000000000003</v>
      </c>
      <c r="J417">
        <v>3144.8157200000001</v>
      </c>
      <c r="K417">
        <v>6.7419999999999994E-2</v>
      </c>
      <c r="M417">
        <v>3144.8157200000001</v>
      </c>
      <c r="N417">
        <v>7.3020000000000002E-2</v>
      </c>
    </row>
    <row r="418" spans="1:14">
      <c r="A418">
        <v>3142.73542</v>
      </c>
      <c r="B418">
        <v>4.8999999999999998E-4</v>
      </c>
      <c r="D418">
        <v>3142.8020000000001</v>
      </c>
      <c r="E418">
        <v>2.0500000000000002E-3</v>
      </c>
      <c r="G418">
        <v>3142.73542</v>
      </c>
      <c r="H418">
        <v>0.57252999999999998</v>
      </c>
      <c r="J418">
        <v>3142.7589400000002</v>
      </c>
      <c r="K418">
        <v>6.7379999999999995E-2</v>
      </c>
      <c r="M418">
        <v>3142.7589400000002</v>
      </c>
      <c r="N418">
        <v>7.2109999999999994E-2</v>
      </c>
    </row>
    <row r="419" spans="1:14">
      <c r="A419">
        <v>3140.6786499999998</v>
      </c>
      <c r="B419">
        <v>5.9000000000000003E-4</v>
      </c>
      <c r="D419">
        <v>3140.7451900000001</v>
      </c>
      <c r="E419">
        <v>2.1299999999999999E-3</v>
      </c>
      <c r="G419">
        <v>3140.6786499999998</v>
      </c>
      <c r="H419">
        <v>0.56703000000000003</v>
      </c>
      <c r="J419">
        <v>3140.70217</v>
      </c>
      <c r="K419">
        <v>6.7519999999999997E-2</v>
      </c>
      <c r="M419">
        <v>3140.70217</v>
      </c>
      <c r="N419">
        <v>7.1279999999999996E-2</v>
      </c>
    </row>
    <row r="420" spans="1:14">
      <c r="A420">
        <v>3138.6218899999999</v>
      </c>
      <c r="B420">
        <v>6.8000000000000005E-4</v>
      </c>
      <c r="D420">
        <v>3138.6883800000001</v>
      </c>
      <c r="E420">
        <v>1.91E-3</v>
      </c>
      <c r="G420">
        <v>3138.6218899999999</v>
      </c>
      <c r="H420">
        <v>0.56267</v>
      </c>
      <c r="J420">
        <v>3138.6453900000001</v>
      </c>
      <c r="K420">
        <v>6.7140000000000005E-2</v>
      </c>
      <c r="M420">
        <v>3138.6453900000001</v>
      </c>
      <c r="N420">
        <v>7.0069999999999993E-2</v>
      </c>
    </row>
    <row r="421" spans="1:14">
      <c r="A421">
        <v>3136.5651200000002</v>
      </c>
      <c r="B421">
        <v>7.1000000000000002E-4</v>
      </c>
      <c r="D421">
        <v>3136.6315800000002</v>
      </c>
      <c r="E421">
        <v>1.4E-3</v>
      </c>
      <c r="G421">
        <v>3136.5651200000002</v>
      </c>
      <c r="H421">
        <v>0.55713999999999997</v>
      </c>
      <c r="J421">
        <v>3136.5886099999998</v>
      </c>
      <c r="K421">
        <v>6.6070000000000004E-2</v>
      </c>
      <c r="M421">
        <v>3136.5886099999998</v>
      </c>
      <c r="N421">
        <v>6.88E-2</v>
      </c>
    </row>
    <row r="422" spans="1:14">
      <c r="A422">
        <v>3134.5083599999998</v>
      </c>
      <c r="B422">
        <v>6.7000000000000002E-4</v>
      </c>
      <c r="D422">
        <v>3134.5747700000002</v>
      </c>
      <c r="E422">
        <v>1.3699999999999999E-3</v>
      </c>
      <c r="G422">
        <v>3134.5083599999998</v>
      </c>
      <c r="H422">
        <v>0.55057999999999996</v>
      </c>
      <c r="J422">
        <v>3134.5318299999999</v>
      </c>
      <c r="K422">
        <v>6.5040000000000001E-2</v>
      </c>
      <c r="M422">
        <v>3134.5318299999999</v>
      </c>
      <c r="N422">
        <v>6.7710000000000006E-2</v>
      </c>
    </row>
    <row r="423" spans="1:14">
      <c r="A423">
        <v>3132.4515999999999</v>
      </c>
      <c r="B423">
        <v>6.8000000000000005E-4</v>
      </c>
      <c r="D423">
        <v>3132.5179600000001</v>
      </c>
      <c r="E423">
        <v>2.0999999999999999E-3</v>
      </c>
      <c r="G423">
        <v>3132.4515999999999</v>
      </c>
      <c r="H423">
        <v>0.54529000000000005</v>
      </c>
      <c r="J423">
        <v>3132.47505</v>
      </c>
      <c r="K423">
        <v>6.4490000000000006E-2</v>
      </c>
      <c r="M423">
        <v>3132.47505</v>
      </c>
      <c r="N423">
        <v>6.651E-2</v>
      </c>
    </row>
    <row r="424" spans="1:14">
      <c r="A424">
        <v>3130.3948300000002</v>
      </c>
      <c r="B424">
        <v>7.3999999999999999E-4</v>
      </c>
      <c r="D424">
        <v>3130.4611500000001</v>
      </c>
      <c r="E424">
        <v>2.5600000000000002E-3</v>
      </c>
      <c r="G424">
        <v>3130.3948300000002</v>
      </c>
      <c r="H424">
        <v>0.54115999999999997</v>
      </c>
      <c r="J424">
        <v>3130.4182700000001</v>
      </c>
      <c r="K424">
        <v>6.4140000000000003E-2</v>
      </c>
      <c r="M424">
        <v>3130.4182700000001</v>
      </c>
      <c r="N424">
        <v>6.5180000000000002E-2</v>
      </c>
    </row>
    <row r="425" spans="1:14">
      <c r="A425">
        <v>3128.3380699999998</v>
      </c>
      <c r="B425">
        <v>7.3999999999999999E-4</v>
      </c>
      <c r="D425">
        <v>3128.4043499999998</v>
      </c>
      <c r="E425">
        <v>1.81E-3</v>
      </c>
      <c r="G425">
        <v>3128.3380699999998</v>
      </c>
      <c r="H425">
        <v>0.53681000000000001</v>
      </c>
      <c r="J425">
        <v>3128.3614899999998</v>
      </c>
      <c r="K425">
        <v>6.3909999999999995E-2</v>
      </c>
      <c r="M425">
        <v>3128.3614899999998</v>
      </c>
      <c r="N425">
        <v>6.4159999999999995E-2</v>
      </c>
    </row>
    <row r="426" spans="1:14">
      <c r="A426">
        <v>3126.2813000000001</v>
      </c>
      <c r="B426">
        <v>8.1999999999999998E-4</v>
      </c>
      <c r="D426">
        <v>3126.3475400000002</v>
      </c>
      <c r="E426">
        <v>5.2999999999999998E-4</v>
      </c>
      <c r="G426">
        <v>3126.2813000000001</v>
      </c>
      <c r="H426">
        <v>0.53171000000000002</v>
      </c>
      <c r="J426">
        <v>3126.3047099999999</v>
      </c>
      <c r="K426">
        <v>6.3950000000000007E-2</v>
      </c>
      <c r="M426">
        <v>3126.3047099999999</v>
      </c>
      <c r="N426">
        <v>6.3439999999999996E-2</v>
      </c>
    </row>
    <row r="427" spans="1:14">
      <c r="A427">
        <v>3124.2245400000002</v>
      </c>
      <c r="B427">
        <v>9.7999999999999997E-4</v>
      </c>
      <c r="D427">
        <v>3124.2907300000002</v>
      </c>
      <c r="E427">
        <v>0</v>
      </c>
      <c r="G427">
        <v>3124.2245400000002</v>
      </c>
      <c r="H427">
        <v>0.52536000000000005</v>
      </c>
      <c r="J427">
        <v>3124.24793</v>
      </c>
      <c r="K427">
        <v>6.3869999999999996E-2</v>
      </c>
      <c r="M427">
        <v>3124.24793</v>
      </c>
      <c r="N427">
        <v>6.2630000000000005E-2</v>
      </c>
    </row>
    <row r="428" spans="1:14">
      <c r="A428">
        <v>3122.1677800000002</v>
      </c>
      <c r="B428">
        <v>1E-3</v>
      </c>
      <c r="D428">
        <v>3122.2339200000001</v>
      </c>
      <c r="E428">
        <v>8.0000000000000007E-5</v>
      </c>
      <c r="G428">
        <v>3122.1677800000002</v>
      </c>
      <c r="H428">
        <v>0.51841999999999999</v>
      </c>
      <c r="J428">
        <v>3122.1911500000001</v>
      </c>
      <c r="K428">
        <v>6.3329999999999997E-2</v>
      </c>
      <c r="M428">
        <v>3122.1911500000001</v>
      </c>
      <c r="N428">
        <v>6.1699999999999998E-2</v>
      </c>
    </row>
    <row r="429" spans="1:14">
      <c r="A429">
        <v>3120.1110100000001</v>
      </c>
      <c r="B429">
        <v>9.1E-4</v>
      </c>
      <c r="D429">
        <v>3120.1771199999998</v>
      </c>
      <c r="E429">
        <v>0</v>
      </c>
      <c r="G429">
        <v>3120.1110100000001</v>
      </c>
      <c r="H429">
        <v>0.51222999999999996</v>
      </c>
      <c r="J429">
        <v>3120.1343700000002</v>
      </c>
      <c r="K429">
        <v>6.2640000000000001E-2</v>
      </c>
      <c r="M429">
        <v>3120.1343700000002</v>
      </c>
      <c r="N429">
        <v>6.0560000000000003E-2</v>
      </c>
    </row>
    <row r="430" spans="1:14">
      <c r="A430">
        <v>3118.0542500000001</v>
      </c>
      <c r="B430">
        <v>8.5999999999999998E-4</v>
      </c>
      <c r="D430">
        <v>3118.1203099999998</v>
      </c>
      <c r="E430">
        <v>5.0000000000000002E-5</v>
      </c>
      <c r="G430">
        <v>3118.0542500000001</v>
      </c>
      <c r="H430">
        <v>0.50644999999999996</v>
      </c>
      <c r="J430">
        <v>3118.0775899999999</v>
      </c>
      <c r="K430">
        <v>6.207E-2</v>
      </c>
      <c r="M430">
        <v>3118.0775899999999</v>
      </c>
      <c r="N430">
        <v>5.8889999999999998E-2</v>
      </c>
    </row>
    <row r="431" spans="1:14">
      <c r="A431">
        <v>3115.99748</v>
      </c>
      <c r="B431">
        <v>1E-3</v>
      </c>
      <c r="D431">
        <v>3116.0635000000002</v>
      </c>
      <c r="E431">
        <v>7.9000000000000001E-4</v>
      </c>
      <c r="G431">
        <v>3115.99748</v>
      </c>
      <c r="H431">
        <v>0.50077000000000005</v>
      </c>
      <c r="J431">
        <v>3116.02081</v>
      </c>
      <c r="K431">
        <v>6.157E-2</v>
      </c>
      <c r="M431">
        <v>3116.02081</v>
      </c>
      <c r="N431">
        <v>5.738E-2</v>
      </c>
    </row>
    <row r="432" spans="1:14">
      <c r="A432">
        <v>3113.9407200000001</v>
      </c>
      <c r="B432">
        <v>1.1999999999999999E-3</v>
      </c>
      <c r="D432">
        <v>3114.0066900000002</v>
      </c>
      <c r="E432">
        <v>1.8E-3</v>
      </c>
      <c r="G432">
        <v>3113.9407200000001</v>
      </c>
      <c r="H432">
        <v>0.49531999999999998</v>
      </c>
      <c r="J432">
        <v>3113.9640300000001</v>
      </c>
      <c r="K432">
        <v>6.1089999999999998E-2</v>
      </c>
      <c r="M432">
        <v>3113.9640300000001</v>
      </c>
      <c r="N432">
        <v>5.679E-2</v>
      </c>
    </row>
    <row r="433" spans="1:14">
      <c r="A433">
        <v>3111.8839600000001</v>
      </c>
      <c r="B433">
        <v>1.4400000000000001E-3</v>
      </c>
      <c r="D433">
        <v>3111.9498899999999</v>
      </c>
      <c r="E433">
        <v>2.3900000000000002E-3</v>
      </c>
      <c r="G433">
        <v>3111.8839600000001</v>
      </c>
      <c r="H433">
        <v>0.48956</v>
      </c>
      <c r="J433">
        <v>3111.9072500000002</v>
      </c>
      <c r="K433">
        <v>6.0589999999999998E-2</v>
      </c>
      <c r="M433">
        <v>3111.9072500000002</v>
      </c>
      <c r="N433">
        <v>5.6219999999999999E-2</v>
      </c>
    </row>
    <row r="434" spans="1:14">
      <c r="A434">
        <v>3109.82719</v>
      </c>
      <c r="B434">
        <v>1.67E-3</v>
      </c>
      <c r="D434">
        <v>3109.8930799999998</v>
      </c>
      <c r="E434">
        <v>2.3999999999999998E-3</v>
      </c>
      <c r="G434">
        <v>3109.82719</v>
      </c>
      <c r="H434">
        <v>0.48371999999999998</v>
      </c>
      <c r="J434">
        <v>3109.8504699999999</v>
      </c>
      <c r="K434">
        <v>6.0229999999999999E-2</v>
      </c>
      <c r="M434">
        <v>3109.8504699999999</v>
      </c>
      <c r="N434">
        <v>5.5160000000000001E-2</v>
      </c>
    </row>
    <row r="435" spans="1:14">
      <c r="A435">
        <v>3107.77043</v>
      </c>
      <c r="B435">
        <v>1.9499999999999999E-3</v>
      </c>
      <c r="D435">
        <v>3107.8362699999998</v>
      </c>
      <c r="E435">
        <v>2.31E-3</v>
      </c>
      <c r="G435">
        <v>3107.77043</v>
      </c>
      <c r="H435">
        <v>0.47869</v>
      </c>
      <c r="J435">
        <v>3107.79369</v>
      </c>
      <c r="K435">
        <v>6.0109999999999997E-2</v>
      </c>
      <c r="M435">
        <v>3107.79369</v>
      </c>
      <c r="N435">
        <v>5.4269999999999999E-2</v>
      </c>
    </row>
    <row r="436" spans="1:14">
      <c r="A436">
        <v>3105.7136599999999</v>
      </c>
      <c r="B436">
        <v>2.2599999999999999E-3</v>
      </c>
      <c r="D436">
        <v>3105.7794600000002</v>
      </c>
      <c r="E436">
        <v>2.4299999999999999E-3</v>
      </c>
      <c r="G436">
        <v>3105.7136599999999</v>
      </c>
      <c r="H436">
        <v>0.47388000000000002</v>
      </c>
      <c r="J436">
        <v>3105.7369199999998</v>
      </c>
      <c r="K436">
        <v>6.0089999999999998E-2</v>
      </c>
      <c r="M436">
        <v>3105.7369199999998</v>
      </c>
      <c r="N436">
        <v>5.3469999999999997E-2</v>
      </c>
    </row>
    <row r="437" spans="1:14">
      <c r="A437">
        <v>3103.6569</v>
      </c>
      <c r="B437">
        <v>2.33E-3</v>
      </c>
      <c r="D437">
        <v>3103.7226599999999</v>
      </c>
      <c r="E437">
        <v>2.63E-3</v>
      </c>
      <c r="G437">
        <v>3103.6569</v>
      </c>
      <c r="H437">
        <v>0.46866000000000002</v>
      </c>
      <c r="J437">
        <v>3103.6801399999999</v>
      </c>
      <c r="K437">
        <v>6.019E-2</v>
      </c>
      <c r="M437">
        <v>3103.6801399999999</v>
      </c>
      <c r="N437">
        <v>5.2699999999999997E-2</v>
      </c>
    </row>
    <row r="438" spans="1:14">
      <c r="A438">
        <v>3101.60014</v>
      </c>
      <c r="B438">
        <v>2.3600000000000001E-3</v>
      </c>
      <c r="D438">
        <v>3101.6658499999999</v>
      </c>
      <c r="E438">
        <v>3.0000000000000001E-3</v>
      </c>
      <c r="G438">
        <v>3101.60014</v>
      </c>
      <c r="H438">
        <v>0.46325</v>
      </c>
      <c r="J438">
        <v>3101.62336</v>
      </c>
      <c r="K438">
        <v>6.0380000000000003E-2</v>
      </c>
      <c r="M438">
        <v>3101.62336</v>
      </c>
      <c r="N438">
        <v>5.1999999999999998E-2</v>
      </c>
    </row>
    <row r="439" spans="1:14">
      <c r="A439">
        <v>3099.5433699999999</v>
      </c>
      <c r="B439">
        <v>2.4399999999999999E-3</v>
      </c>
      <c r="D439">
        <v>3099.6090399999998</v>
      </c>
      <c r="E439">
        <v>3.1099999999999999E-3</v>
      </c>
      <c r="G439">
        <v>3099.5433699999999</v>
      </c>
      <c r="H439">
        <v>0.45728000000000002</v>
      </c>
      <c r="J439">
        <v>3099.5665800000002</v>
      </c>
      <c r="K439">
        <v>6.0359999999999997E-2</v>
      </c>
      <c r="M439">
        <v>3099.5665800000002</v>
      </c>
      <c r="N439">
        <v>5.1139999999999998E-2</v>
      </c>
    </row>
    <row r="440" spans="1:14">
      <c r="A440">
        <v>3097.4866099999999</v>
      </c>
      <c r="B440">
        <v>2.3900000000000002E-3</v>
      </c>
      <c r="D440">
        <v>3097.5522299999998</v>
      </c>
      <c r="E440">
        <v>1.98E-3</v>
      </c>
      <c r="G440">
        <v>3097.4866099999999</v>
      </c>
      <c r="H440">
        <v>0.45174999999999998</v>
      </c>
      <c r="J440">
        <v>3097.5097999999998</v>
      </c>
      <c r="K440">
        <v>5.978E-2</v>
      </c>
      <c r="M440">
        <v>3097.5097999999998</v>
      </c>
      <c r="N440">
        <v>5.0070000000000003E-2</v>
      </c>
    </row>
    <row r="441" spans="1:14">
      <c r="A441">
        <v>3095.4298399999998</v>
      </c>
      <c r="B441">
        <v>2.2899999999999999E-3</v>
      </c>
      <c r="D441">
        <v>3095.4954200000002</v>
      </c>
      <c r="E441">
        <v>3.8999999999999999E-4</v>
      </c>
      <c r="G441">
        <v>3095.4298399999998</v>
      </c>
      <c r="H441">
        <v>0.44790999999999997</v>
      </c>
      <c r="J441">
        <v>3095.4530199999999</v>
      </c>
      <c r="K441">
        <v>5.8770000000000003E-2</v>
      </c>
      <c r="M441">
        <v>3095.4530199999999</v>
      </c>
      <c r="N441">
        <v>4.87E-2</v>
      </c>
    </row>
    <row r="442" spans="1:14">
      <c r="A442">
        <v>3093.3730799999998</v>
      </c>
      <c r="B442">
        <v>2.1800000000000001E-3</v>
      </c>
      <c r="D442">
        <v>3093.4386199999999</v>
      </c>
      <c r="E442">
        <v>1.0000000000000001E-5</v>
      </c>
      <c r="G442">
        <v>3093.3730799999998</v>
      </c>
      <c r="H442">
        <v>0.44388</v>
      </c>
      <c r="J442">
        <v>3093.39624</v>
      </c>
      <c r="K442">
        <v>5.774E-2</v>
      </c>
      <c r="M442">
        <v>3093.39624</v>
      </c>
      <c r="N442">
        <v>4.7260000000000003E-2</v>
      </c>
    </row>
    <row r="443" spans="1:14">
      <c r="A443">
        <v>3091.3163199999999</v>
      </c>
      <c r="B443">
        <v>2.2300000000000002E-3</v>
      </c>
      <c r="D443">
        <v>3091.3818099999999</v>
      </c>
      <c r="E443">
        <v>6.8999999999999997E-4</v>
      </c>
      <c r="G443">
        <v>3091.3163199999999</v>
      </c>
      <c r="H443">
        <v>0.43808000000000002</v>
      </c>
      <c r="J443">
        <v>3091.3394600000001</v>
      </c>
      <c r="K443">
        <v>5.6980000000000003E-2</v>
      </c>
      <c r="M443">
        <v>3091.3394600000001</v>
      </c>
      <c r="N443">
        <v>4.6339999999999999E-2</v>
      </c>
    </row>
    <row r="444" spans="1:14">
      <c r="A444">
        <v>3089.2595500000002</v>
      </c>
      <c r="B444">
        <v>2.5600000000000002E-3</v>
      </c>
      <c r="D444">
        <v>3089.3249999999998</v>
      </c>
      <c r="E444">
        <v>1.5900000000000001E-3</v>
      </c>
      <c r="G444">
        <v>3089.2595500000002</v>
      </c>
      <c r="H444">
        <v>0.43209999999999998</v>
      </c>
      <c r="J444">
        <v>3089.2826799999998</v>
      </c>
      <c r="K444">
        <v>5.663E-2</v>
      </c>
      <c r="M444">
        <v>3089.2826799999998</v>
      </c>
      <c r="N444">
        <v>4.5659999999999999E-2</v>
      </c>
    </row>
    <row r="445" spans="1:14">
      <c r="A445">
        <v>3087.2027899999998</v>
      </c>
      <c r="B445">
        <v>2.98E-3</v>
      </c>
      <c r="D445">
        <v>3087.2681899999998</v>
      </c>
      <c r="E445">
        <v>1.89E-3</v>
      </c>
      <c r="G445">
        <v>3087.2027899999998</v>
      </c>
      <c r="H445">
        <v>0.42659999999999998</v>
      </c>
      <c r="J445">
        <v>3087.2258999999999</v>
      </c>
      <c r="K445">
        <v>5.6529999999999997E-2</v>
      </c>
      <c r="M445">
        <v>3087.2258999999999</v>
      </c>
      <c r="N445">
        <v>4.4630000000000003E-2</v>
      </c>
    </row>
    <row r="446" spans="1:14">
      <c r="A446">
        <v>3085.1460200000001</v>
      </c>
      <c r="B446">
        <v>3.4299999999999999E-3</v>
      </c>
      <c r="D446">
        <v>3085.2113899999999</v>
      </c>
      <c r="E446">
        <v>1.14E-3</v>
      </c>
      <c r="G446">
        <v>3085.1460200000001</v>
      </c>
      <c r="H446">
        <v>0.42066999999999999</v>
      </c>
      <c r="J446">
        <v>3085.16912</v>
      </c>
      <c r="K446">
        <v>5.6559999999999999E-2</v>
      </c>
      <c r="M446">
        <v>3085.16912</v>
      </c>
      <c r="N446">
        <v>4.3830000000000001E-2</v>
      </c>
    </row>
    <row r="447" spans="1:14">
      <c r="A447">
        <v>3083.0892600000002</v>
      </c>
      <c r="B447">
        <v>3.8400000000000001E-3</v>
      </c>
      <c r="D447">
        <v>3083.1545799999999</v>
      </c>
      <c r="E447">
        <v>3.8000000000000002E-4</v>
      </c>
      <c r="G447">
        <v>3083.0892600000002</v>
      </c>
      <c r="H447">
        <v>0.41553000000000001</v>
      </c>
      <c r="J447">
        <v>3083.1123400000001</v>
      </c>
      <c r="K447">
        <v>5.6579999999999998E-2</v>
      </c>
      <c r="M447">
        <v>3083.1123400000001</v>
      </c>
      <c r="N447">
        <v>4.3589999999999997E-2</v>
      </c>
    </row>
    <row r="448" spans="1:14">
      <c r="A448">
        <v>3081.0324999999998</v>
      </c>
      <c r="B448">
        <v>4.1900000000000001E-3</v>
      </c>
      <c r="D448">
        <v>3081.0977699999999</v>
      </c>
      <c r="E448">
        <v>2.7E-4</v>
      </c>
      <c r="G448">
        <v>3081.0324999999998</v>
      </c>
      <c r="H448">
        <v>0.41131000000000001</v>
      </c>
      <c r="J448">
        <v>3081.0555599999998</v>
      </c>
      <c r="K448">
        <v>5.636E-2</v>
      </c>
      <c r="M448">
        <v>3081.0555599999998</v>
      </c>
      <c r="N448">
        <v>4.3220000000000001E-2</v>
      </c>
    </row>
    <row r="449" spans="1:14">
      <c r="A449">
        <v>3078.9757300000001</v>
      </c>
      <c r="B449">
        <v>4.5199999999999997E-3</v>
      </c>
      <c r="D449">
        <v>3079.0409599999998</v>
      </c>
      <c r="E449">
        <v>9.3999999999999997E-4</v>
      </c>
      <c r="G449">
        <v>3078.9757300000001</v>
      </c>
      <c r="H449">
        <v>0.40647</v>
      </c>
      <c r="J449">
        <v>3078.9987799999999</v>
      </c>
      <c r="K449">
        <v>5.5910000000000001E-2</v>
      </c>
      <c r="M449">
        <v>3078.9987799999999</v>
      </c>
      <c r="N449">
        <v>4.2659999999999997E-2</v>
      </c>
    </row>
    <row r="450" spans="1:14">
      <c r="A450">
        <v>3076.9189700000002</v>
      </c>
      <c r="B450">
        <v>4.4099999999999999E-3</v>
      </c>
      <c r="D450">
        <v>3076.98416</v>
      </c>
      <c r="E450">
        <v>2.2200000000000002E-3</v>
      </c>
      <c r="G450">
        <v>3076.9189700000002</v>
      </c>
      <c r="H450">
        <v>0.40181</v>
      </c>
      <c r="J450">
        <v>3076.942</v>
      </c>
      <c r="K450">
        <v>5.5309999999999998E-2</v>
      </c>
      <c r="M450">
        <v>3076.942</v>
      </c>
      <c r="N450">
        <v>4.1910000000000003E-2</v>
      </c>
    </row>
    <row r="451" spans="1:14">
      <c r="A451">
        <v>3074.8622</v>
      </c>
      <c r="B451">
        <v>4.0099999999999997E-3</v>
      </c>
      <c r="D451">
        <v>3074.9273499999999</v>
      </c>
      <c r="E451">
        <v>2.9399999999999999E-3</v>
      </c>
      <c r="G451">
        <v>3074.8622</v>
      </c>
      <c r="H451">
        <v>0.39773999999999998</v>
      </c>
      <c r="J451">
        <v>3074.8852200000001</v>
      </c>
      <c r="K451">
        <v>5.4960000000000002E-2</v>
      </c>
      <c r="M451">
        <v>3074.8852200000001</v>
      </c>
      <c r="N451">
        <v>4.0829999999999998E-2</v>
      </c>
    </row>
    <row r="452" spans="1:14">
      <c r="A452">
        <v>3072.8054400000001</v>
      </c>
      <c r="B452">
        <v>3.9899999999999996E-3</v>
      </c>
      <c r="D452">
        <v>3072.8705399999999</v>
      </c>
      <c r="E452">
        <v>2.66E-3</v>
      </c>
      <c r="G452">
        <v>3072.8054400000001</v>
      </c>
      <c r="H452">
        <v>0.39328000000000002</v>
      </c>
      <c r="J452">
        <v>3072.8284399999998</v>
      </c>
      <c r="K452">
        <v>5.5239999999999997E-2</v>
      </c>
      <c r="M452">
        <v>3072.8284399999998</v>
      </c>
      <c r="N452">
        <v>3.9780000000000003E-2</v>
      </c>
    </row>
    <row r="453" spans="1:14">
      <c r="A453">
        <v>3070.7486800000001</v>
      </c>
      <c r="B453">
        <v>4.47E-3</v>
      </c>
      <c r="D453">
        <v>3070.8137299999999</v>
      </c>
      <c r="E453">
        <v>2.3900000000000002E-3</v>
      </c>
      <c r="G453">
        <v>3070.7486800000001</v>
      </c>
      <c r="H453">
        <v>0.38804</v>
      </c>
      <c r="J453">
        <v>3070.7716700000001</v>
      </c>
      <c r="K453">
        <v>5.5550000000000002E-2</v>
      </c>
      <c r="M453">
        <v>3070.7716700000001</v>
      </c>
      <c r="N453">
        <v>3.8960000000000002E-2</v>
      </c>
    </row>
    <row r="454" spans="1:14">
      <c r="A454">
        <v>3068.69191</v>
      </c>
      <c r="B454">
        <v>5.11E-3</v>
      </c>
      <c r="D454">
        <v>3068.75693</v>
      </c>
      <c r="E454">
        <v>2.64E-3</v>
      </c>
      <c r="G454">
        <v>3068.69191</v>
      </c>
      <c r="H454">
        <v>0.38228000000000001</v>
      </c>
      <c r="J454">
        <v>3068.7148900000002</v>
      </c>
      <c r="K454">
        <v>5.5559999999999998E-2</v>
      </c>
      <c r="M454">
        <v>3068.7148900000002</v>
      </c>
      <c r="N454">
        <v>3.857E-2</v>
      </c>
    </row>
    <row r="455" spans="1:14">
      <c r="A455">
        <v>3066.6351500000001</v>
      </c>
      <c r="B455">
        <v>5.4799999999999996E-3</v>
      </c>
      <c r="D455">
        <v>3066.70012</v>
      </c>
      <c r="E455">
        <v>2.5999999999999999E-3</v>
      </c>
      <c r="G455">
        <v>3066.6351500000001</v>
      </c>
      <c r="H455">
        <v>0.37646000000000002</v>
      </c>
      <c r="J455">
        <v>3066.6581099999999</v>
      </c>
      <c r="K455">
        <v>5.561E-2</v>
      </c>
      <c r="M455">
        <v>3066.6581099999999</v>
      </c>
      <c r="N455">
        <v>3.8240000000000003E-2</v>
      </c>
    </row>
    <row r="456" spans="1:14">
      <c r="A456">
        <v>3064.5783799999999</v>
      </c>
      <c r="B456">
        <v>5.4200000000000003E-3</v>
      </c>
      <c r="D456">
        <v>3064.6433099999999</v>
      </c>
      <c r="E456">
        <v>1.82E-3</v>
      </c>
      <c r="G456">
        <v>3064.5783799999999</v>
      </c>
      <c r="H456">
        <v>0.37065999999999999</v>
      </c>
      <c r="J456">
        <v>3064.60133</v>
      </c>
      <c r="K456">
        <v>5.5489999999999998E-2</v>
      </c>
      <c r="M456">
        <v>3064.60133</v>
      </c>
      <c r="N456">
        <v>3.739E-2</v>
      </c>
    </row>
    <row r="457" spans="1:14">
      <c r="A457">
        <v>3062.52162</v>
      </c>
      <c r="B457">
        <v>5.0800000000000003E-3</v>
      </c>
      <c r="D457">
        <v>3062.5864999999999</v>
      </c>
      <c r="E457">
        <v>1.2199999999999999E-3</v>
      </c>
      <c r="G457">
        <v>3062.52162</v>
      </c>
      <c r="H457">
        <v>0.36614999999999998</v>
      </c>
      <c r="J457">
        <v>3062.5445500000001</v>
      </c>
      <c r="K457">
        <v>5.4890000000000001E-2</v>
      </c>
      <c r="M457">
        <v>3062.5445500000001</v>
      </c>
      <c r="N457">
        <v>3.6299999999999999E-2</v>
      </c>
    </row>
    <row r="458" spans="1:14">
      <c r="A458">
        <v>3060.46486</v>
      </c>
      <c r="B458">
        <v>4.7099999999999998E-3</v>
      </c>
      <c r="D458">
        <v>3060.5297</v>
      </c>
      <c r="E458">
        <v>1.56E-3</v>
      </c>
      <c r="G458">
        <v>3060.46486</v>
      </c>
      <c r="H458">
        <v>0.36298000000000002</v>
      </c>
      <c r="J458">
        <v>3060.4877700000002</v>
      </c>
      <c r="K458">
        <v>5.4089999999999999E-2</v>
      </c>
      <c r="M458">
        <v>3060.4877700000002</v>
      </c>
      <c r="N458">
        <v>3.5290000000000002E-2</v>
      </c>
    </row>
    <row r="459" spans="1:14">
      <c r="A459">
        <v>3058.4080899999999</v>
      </c>
      <c r="B459">
        <v>4.7200000000000002E-3</v>
      </c>
      <c r="D459">
        <v>3058.47289</v>
      </c>
      <c r="E459">
        <v>1.6800000000000001E-3</v>
      </c>
      <c r="G459">
        <v>3058.4080899999999</v>
      </c>
      <c r="H459">
        <v>0.35893999999999998</v>
      </c>
      <c r="J459">
        <v>3058.4309899999998</v>
      </c>
      <c r="K459">
        <v>5.3699999999999998E-2</v>
      </c>
      <c r="M459">
        <v>3058.4309899999998</v>
      </c>
      <c r="N459">
        <v>3.4520000000000002E-2</v>
      </c>
    </row>
    <row r="460" spans="1:14">
      <c r="A460">
        <v>3056.35133</v>
      </c>
      <c r="B460">
        <v>5.1700000000000001E-3</v>
      </c>
      <c r="D460">
        <v>3056.41608</v>
      </c>
      <c r="E460">
        <v>7.6000000000000004E-4</v>
      </c>
      <c r="G460">
        <v>3056.35133</v>
      </c>
      <c r="H460">
        <v>0.35388999999999998</v>
      </c>
      <c r="J460">
        <v>3056.3742099999999</v>
      </c>
      <c r="K460">
        <v>5.398E-2</v>
      </c>
      <c r="M460">
        <v>3056.3742099999999</v>
      </c>
      <c r="N460">
        <v>3.3919999999999999E-2</v>
      </c>
    </row>
    <row r="461" spans="1:14">
      <c r="A461">
        <v>3054.2945599999998</v>
      </c>
      <c r="B461">
        <v>5.6800000000000002E-3</v>
      </c>
      <c r="D461">
        <v>3054.3592699999999</v>
      </c>
      <c r="E461">
        <v>2.5999999999999998E-4</v>
      </c>
      <c r="G461">
        <v>3054.2945599999998</v>
      </c>
      <c r="H461">
        <v>0.34921000000000002</v>
      </c>
      <c r="J461">
        <v>3054.3174300000001</v>
      </c>
      <c r="K461">
        <v>5.45E-2</v>
      </c>
      <c r="M461">
        <v>3054.3174300000001</v>
      </c>
      <c r="N461">
        <v>3.3369999999999997E-2</v>
      </c>
    </row>
    <row r="462" spans="1:14">
      <c r="A462">
        <v>3052.2377999999999</v>
      </c>
      <c r="B462">
        <v>6.0400000000000002E-3</v>
      </c>
      <c r="D462">
        <v>3052.3024700000001</v>
      </c>
      <c r="E462">
        <v>1.01E-3</v>
      </c>
      <c r="G462">
        <v>3052.2377999999999</v>
      </c>
      <c r="H462">
        <v>0.34466999999999998</v>
      </c>
      <c r="J462">
        <v>3052.2606500000002</v>
      </c>
      <c r="K462">
        <v>5.4690000000000003E-2</v>
      </c>
      <c r="M462">
        <v>3052.2606500000002</v>
      </c>
      <c r="N462">
        <v>3.288E-2</v>
      </c>
    </row>
    <row r="463" spans="1:14">
      <c r="A463">
        <v>3050.1810399999999</v>
      </c>
      <c r="B463">
        <v>6.0899999999999999E-3</v>
      </c>
      <c r="D463">
        <v>3050.24566</v>
      </c>
      <c r="E463">
        <v>1.83E-3</v>
      </c>
      <c r="G463">
        <v>3050.1810399999999</v>
      </c>
      <c r="H463">
        <v>0.33971000000000001</v>
      </c>
      <c r="J463">
        <v>3050.2038699999998</v>
      </c>
      <c r="K463">
        <v>5.389E-2</v>
      </c>
      <c r="M463">
        <v>3050.2038699999998</v>
      </c>
      <c r="N463">
        <v>3.1859999999999999E-2</v>
      </c>
    </row>
    <row r="464" spans="1:14">
      <c r="A464">
        <v>3048.1242699999998</v>
      </c>
      <c r="B464">
        <v>5.6600000000000001E-3</v>
      </c>
      <c r="D464">
        <v>3048.18885</v>
      </c>
      <c r="E464">
        <v>2.2899999999999999E-3</v>
      </c>
      <c r="G464">
        <v>3048.1242699999998</v>
      </c>
      <c r="H464">
        <v>0.33529999999999999</v>
      </c>
      <c r="J464">
        <v>3048.1470899999999</v>
      </c>
      <c r="K464">
        <v>5.2069999999999998E-2</v>
      </c>
      <c r="M464">
        <v>3048.1470899999999</v>
      </c>
      <c r="N464">
        <v>3.007E-2</v>
      </c>
    </row>
    <row r="465" spans="1:14">
      <c r="A465">
        <v>3046.0675099999999</v>
      </c>
      <c r="B465">
        <v>4.9399999999999999E-3</v>
      </c>
      <c r="D465">
        <v>3046.13204</v>
      </c>
      <c r="E465">
        <v>2.7799999999999999E-3</v>
      </c>
      <c r="G465">
        <v>3046.0675099999999</v>
      </c>
      <c r="H465">
        <v>0.33134000000000002</v>
      </c>
      <c r="J465">
        <v>3046.09031</v>
      </c>
      <c r="K465">
        <v>5.0279999999999998E-2</v>
      </c>
      <c r="M465">
        <v>3046.09031</v>
      </c>
      <c r="N465">
        <v>2.8510000000000001E-2</v>
      </c>
    </row>
    <row r="466" spans="1:14">
      <c r="A466">
        <v>3044.0107400000002</v>
      </c>
      <c r="B466">
        <v>4.1099999999999999E-3</v>
      </c>
      <c r="D466">
        <v>3044.0752400000001</v>
      </c>
      <c r="E466">
        <v>3.1199999999999999E-3</v>
      </c>
      <c r="G466">
        <v>3044.0107400000002</v>
      </c>
      <c r="H466">
        <v>0.32645000000000002</v>
      </c>
      <c r="J466">
        <v>3044.0335300000002</v>
      </c>
      <c r="K466">
        <v>4.9149999999999999E-2</v>
      </c>
      <c r="M466">
        <v>3044.0335300000002</v>
      </c>
      <c r="N466">
        <v>2.7560000000000001E-2</v>
      </c>
    </row>
    <row r="467" spans="1:14">
      <c r="A467">
        <v>3041.9539799999998</v>
      </c>
      <c r="B467">
        <v>3.5100000000000001E-3</v>
      </c>
      <c r="D467">
        <v>3042.0184300000001</v>
      </c>
      <c r="E467">
        <v>3.7200000000000002E-3</v>
      </c>
      <c r="G467">
        <v>3041.9539799999998</v>
      </c>
      <c r="H467">
        <v>0.32064999999999999</v>
      </c>
      <c r="J467">
        <v>3041.9767499999998</v>
      </c>
      <c r="K467">
        <v>4.8410000000000002E-2</v>
      </c>
      <c r="M467">
        <v>3041.9767499999998</v>
      </c>
      <c r="N467">
        <v>2.6630000000000001E-2</v>
      </c>
    </row>
    <row r="468" spans="1:14">
      <c r="A468">
        <v>3039.8972199999998</v>
      </c>
      <c r="B468">
        <v>3.5100000000000001E-3</v>
      </c>
      <c r="D468">
        <v>3039.96162</v>
      </c>
      <c r="E468">
        <v>4.8300000000000001E-3</v>
      </c>
      <c r="G468">
        <v>3039.8972199999998</v>
      </c>
      <c r="H468">
        <v>0.31463999999999998</v>
      </c>
      <c r="J468">
        <v>3039.9199699999999</v>
      </c>
      <c r="K468">
        <v>4.7469999999999998E-2</v>
      </c>
      <c r="M468">
        <v>3039.9199699999999</v>
      </c>
      <c r="N468">
        <v>2.5479999999999999E-2</v>
      </c>
    </row>
    <row r="469" spans="1:14">
      <c r="A469">
        <v>3037.8404500000001</v>
      </c>
      <c r="B469">
        <v>3.8500000000000001E-3</v>
      </c>
      <c r="D469">
        <v>3037.90481</v>
      </c>
      <c r="E469">
        <v>5.8100000000000001E-3</v>
      </c>
      <c r="G469">
        <v>3037.8404500000001</v>
      </c>
      <c r="H469">
        <v>0.30874000000000001</v>
      </c>
      <c r="J469">
        <v>3037.86319</v>
      </c>
      <c r="K469">
        <v>4.6339999999999999E-2</v>
      </c>
      <c r="M469">
        <v>3037.86319</v>
      </c>
      <c r="N469">
        <v>2.4309999999999998E-2</v>
      </c>
    </row>
    <row r="470" spans="1:14">
      <c r="A470">
        <v>3035.7836900000002</v>
      </c>
      <c r="B470">
        <v>4.0800000000000003E-3</v>
      </c>
      <c r="D470">
        <v>3035.848</v>
      </c>
      <c r="E470">
        <v>6.1700000000000001E-3</v>
      </c>
      <c r="G470">
        <v>3035.7836900000002</v>
      </c>
      <c r="H470">
        <v>0.30415999999999999</v>
      </c>
      <c r="J470">
        <v>3035.8064199999999</v>
      </c>
      <c r="K470">
        <v>4.5699999999999998E-2</v>
      </c>
      <c r="M470">
        <v>3035.8064199999999</v>
      </c>
      <c r="N470">
        <v>2.3400000000000001E-2</v>
      </c>
    </row>
    <row r="471" spans="1:14">
      <c r="A471">
        <v>3033.7269200000001</v>
      </c>
      <c r="B471">
        <v>4.2100000000000002E-3</v>
      </c>
      <c r="D471">
        <v>3033.7912000000001</v>
      </c>
      <c r="E471">
        <v>6.6499999999999997E-3</v>
      </c>
      <c r="G471">
        <v>3033.7269200000001</v>
      </c>
      <c r="H471">
        <v>0.30180000000000001</v>
      </c>
      <c r="J471">
        <v>3033.74964</v>
      </c>
      <c r="K471">
        <v>4.5319999999999999E-2</v>
      </c>
      <c r="M471">
        <v>3033.74964</v>
      </c>
      <c r="N471">
        <v>2.2839999999999999E-2</v>
      </c>
    </row>
    <row r="472" spans="1:14">
      <c r="A472">
        <v>3031.6701600000001</v>
      </c>
      <c r="B472">
        <v>4.3699999999999998E-3</v>
      </c>
      <c r="D472">
        <v>3031.7343900000001</v>
      </c>
      <c r="E472">
        <v>7.9900000000000006E-3</v>
      </c>
      <c r="G472">
        <v>3031.6701600000001</v>
      </c>
      <c r="H472">
        <v>0.30013000000000001</v>
      </c>
      <c r="J472">
        <v>3031.6928600000001</v>
      </c>
      <c r="K472">
        <v>4.4450000000000003E-2</v>
      </c>
      <c r="M472">
        <v>3031.6928600000001</v>
      </c>
      <c r="N472">
        <v>2.2270000000000002E-2</v>
      </c>
    </row>
    <row r="473" spans="1:14">
      <c r="A473">
        <v>3029.6134000000002</v>
      </c>
      <c r="B473">
        <v>4.62E-3</v>
      </c>
      <c r="D473">
        <v>3029.67758</v>
      </c>
      <c r="E473">
        <v>9.58E-3</v>
      </c>
      <c r="G473">
        <v>3029.6134000000002</v>
      </c>
      <c r="H473">
        <v>0.29731000000000002</v>
      </c>
      <c r="J473">
        <v>3029.6360800000002</v>
      </c>
      <c r="K473">
        <v>4.3380000000000002E-2</v>
      </c>
      <c r="M473">
        <v>3029.6360800000002</v>
      </c>
      <c r="N473">
        <v>2.128E-2</v>
      </c>
    </row>
    <row r="474" spans="1:14">
      <c r="A474">
        <v>3027.55663</v>
      </c>
      <c r="B474">
        <v>5.1500000000000001E-3</v>
      </c>
      <c r="D474">
        <v>3027.62077</v>
      </c>
      <c r="E474">
        <v>1.086E-2</v>
      </c>
      <c r="G474">
        <v>3027.55663</v>
      </c>
      <c r="H474">
        <v>0.29313</v>
      </c>
      <c r="J474">
        <v>3027.5792999999999</v>
      </c>
      <c r="K474">
        <v>4.2689999999999999E-2</v>
      </c>
      <c r="M474">
        <v>3027.5792999999999</v>
      </c>
      <c r="N474">
        <v>2.0060000000000001E-2</v>
      </c>
    </row>
    <row r="475" spans="1:14">
      <c r="A475">
        <v>3025.4998700000001</v>
      </c>
      <c r="B475">
        <v>5.8300000000000001E-3</v>
      </c>
      <c r="D475">
        <v>3025.5639700000002</v>
      </c>
      <c r="E475">
        <v>1.269E-2</v>
      </c>
      <c r="G475">
        <v>3025.4998700000001</v>
      </c>
      <c r="H475">
        <v>0.28817999999999999</v>
      </c>
      <c r="J475">
        <v>3025.52252</v>
      </c>
      <c r="K475">
        <v>4.2220000000000001E-2</v>
      </c>
      <c r="M475">
        <v>3025.52252</v>
      </c>
      <c r="N475">
        <v>1.9470000000000001E-2</v>
      </c>
    </row>
    <row r="476" spans="1:14">
      <c r="A476">
        <v>3023.4431</v>
      </c>
      <c r="B476">
        <v>6.4900000000000001E-3</v>
      </c>
      <c r="D476">
        <v>3023.5071600000001</v>
      </c>
      <c r="E476">
        <v>1.592E-2</v>
      </c>
      <c r="G476">
        <v>3023.4431</v>
      </c>
      <c r="H476">
        <v>0.28377999999999998</v>
      </c>
      <c r="J476">
        <v>3023.4657400000001</v>
      </c>
      <c r="K476">
        <v>4.1799999999999997E-2</v>
      </c>
      <c r="M476">
        <v>3023.4657400000001</v>
      </c>
      <c r="N476">
        <v>1.9789999999999999E-2</v>
      </c>
    </row>
    <row r="477" spans="1:14">
      <c r="A477">
        <v>3021.38634</v>
      </c>
      <c r="B477">
        <v>7.3899999999999999E-3</v>
      </c>
      <c r="D477">
        <v>3021.4503500000001</v>
      </c>
      <c r="E477">
        <v>2.009E-2</v>
      </c>
      <c r="G477">
        <v>3021.38634</v>
      </c>
      <c r="H477">
        <v>0.28028999999999998</v>
      </c>
      <c r="J477">
        <v>3021.4089600000002</v>
      </c>
      <c r="K477">
        <v>4.1579999999999999E-2</v>
      </c>
      <c r="M477">
        <v>3021.4089600000002</v>
      </c>
      <c r="N477">
        <v>2.0379999999999999E-2</v>
      </c>
    </row>
    <row r="478" spans="1:14">
      <c r="A478">
        <v>3019.3295800000001</v>
      </c>
      <c r="B478">
        <v>8.5100000000000002E-3</v>
      </c>
      <c r="D478">
        <v>3019.39354</v>
      </c>
      <c r="E478">
        <v>2.4500000000000001E-2</v>
      </c>
      <c r="G478">
        <v>3019.3295800000001</v>
      </c>
      <c r="H478">
        <v>0.27706999999999998</v>
      </c>
      <c r="J478">
        <v>3019.3521799999999</v>
      </c>
      <c r="K478">
        <v>4.1410000000000002E-2</v>
      </c>
      <c r="M478">
        <v>3019.3521799999999</v>
      </c>
      <c r="N478">
        <v>2.0760000000000001E-2</v>
      </c>
    </row>
    <row r="479" spans="1:14">
      <c r="A479">
        <v>3017.2728099999999</v>
      </c>
      <c r="B479">
        <v>9.7000000000000003E-3</v>
      </c>
      <c r="D479">
        <v>3017.3367400000002</v>
      </c>
      <c r="E479">
        <v>2.937E-2</v>
      </c>
      <c r="G479">
        <v>3017.2728099999999</v>
      </c>
      <c r="H479">
        <v>0.27422000000000002</v>
      </c>
      <c r="J479">
        <v>3017.2954</v>
      </c>
      <c r="K479">
        <v>4.1279999999999997E-2</v>
      </c>
      <c r="M479">
        <v>3017.2954</v>
      </c>
      <c r="N479">
        <v>2.1360000000000001E-2</v>
      </c>
    </row>
    <row r="480" spans="1:14">
      <c r="A480">
        <v>3015.21605</v>
      </c>
      <c r="B480">
        <v>1.094E-2</v>
      </c>
      <c r="D480">
        <v>3015.2799300000001</v>
      </c>
      <c r="E480">
        <v>3.5439999999999999E-2</v>
      </c>
      <c r="G480">
        <v>3015.21605</v>
      </c>
      <c r="H480">
        <v>0.27117999999999998</v>
      </c>
      <c r="J480">
        <v>3015.2386200000001</v>
      </c>
      <c r="K480">
        <v>4.1340000000000002E-2</v>
      </c>
      <c r="M480">
        <v>3015.2386200000001</v>
      </c>
      <c r="N480">
        <v>2.2530000000000001E-2</v>
      </c>
    </row>
    <row r="481" spans="1:14">
      <c r="A481">
        <v>3013.1592799999999</v>
      </c>
      <c r="B481">
        <v>1.21E-2</v>
      </c>
      <c r="D481">
        <v>3013.2231200000001</v>
      </c>
      <c r="E481">
        <v>4.2959999999999998E-2</v>
      </c>
      <c r="G481">
        <v>3013.1592799999999</v>
      </c>
      <c r="H481">
        <v>0.26732</v>
      </c>
      <c r="J481">
        <v>3013.1818400000002</v>
      </c>
      <c r="K481">
        <v>4.1480000000000003E-2</v>
      </c>
      <c r="M481">
        <v>3013.1818400000002</v>
      </c>
      <c r="N481">
        <v>2.3949999999999999E-2</v>
      </c>
    </row>
    <row r="482" spans="1:14">
      <c r="A482">
        <v>3011.1025199999999</v>
      </c>
      <c r="B482">
        <v>1.3469999999999999E-2</v>
      </c>
      <c r="D482">
        <v>3011.1663100000001</v>
      </c>
      <c r="E482">
        <v>5.1470000000000002E-2</v>
      </c>
      <c r="G482">
        <v>3011.1025199999999</v>
      </c>
      <c r="H482">
        <v>0.26379000000000002</v>
      </c>
      <c r="J482">
        <v>3011.1250599999998</v>
      </c>
      <c r="K482">
        <v>4.1500000000000002E-2</v>
      </c>
      <c r="M482">
        <v>3011.1250599999998</v>
      </c>
      <c r="N482">
        <v>2.5350000000000001E-2</v>
      </c>
    </row>
    <row r="483" spans="1:14">
      <c r="A483">
        <v>3009.0457500000002</v>
      </c>
      <c r="B483">
        <v>1.5339999999999999E-2</v>
      </c>
      <c r="D483">
        <v>3009.1095099999998</v>
      </c>
      <c r="E483">
        <v>6.0609999999999997E-2</v>
      </c>
      <c r="G483">
        <v>3009.0457500000002</v>
      </c>
      <c r="H483">
        <v>0.26158999999999999</v>
      </c>
      <c r="J483">
        <v>3009.06828</v>
      </c>
      <c r="K483">
        <v>4.1320000000000003E-2</v>
      </c>
      <c r="M483">
        <v>3009.06828</v>
      </c>
      <c r="N483">
        <v>2.674E-2</v>
      </c>
    </row>
    <row r="484" spans="1:14">
      <c r="A484">
        <v>3006.9889899999998</v>
      </c>
      <c r="B484">
        <v>1.762E-2</v>
      </c>
      <c r="D484">
        <v>3007.0527000000002</v>
      </c>
      <c r="E484">
        <v>7.0449999999999999E-2</v>
      </c>
      <c r="G484">
        <v>3006.9889899999998</v>
      </c>
      <c r="H484">
        <v>0.25979000000000002</v>
      </c>
      <c r="J484">
        <v>3007.0115000000001</v>
      </c>
      <c r="K484">
        <v>4.1660000000000003E-2</v>
      </c>
      <c r="M484">
        <v>3007.0115000000001</v>
      </c>
      <c r="N484">
        <v>2.843E-2</v>
      </c>
    </row>
    <row r="485" spans="1:14">
      <c r="A485">
        <v>3004.9322299999999</v>
      </c>
      <c r="B485">
        <v>2.0320000000000001E-2</v>
      </c>
      <c r="D485">
        <v>3004.9958900000001</v>
      </c>
      <c r="E485">
        <v>8.0839999999999995E-2</v>
      </c>
      <c r="G485">
        <v>3004.9322299999999</v>
      </c>
      <c r="H485">
        <v>0.25778000000000001</v>
      </c>
      <c r="J485">
        <v>3004.9547200000002</v>
      </c>
      <c r="K485">
        <v>4.3430000000000003E-2</v>
      </c>
      <c r="M485">
        <v>3004.9547200000002</v>
      </c>
      <c r="N485">
        <v>3.0810000000000001E-2</v>
      </c>
    </row>
    <row r="486" spans="1:14">
      <c r="A486">
        <v>3002.8754600000002</v>
      </c>
      <c r="B486">
        <v>2.3630000000000002E-2</v>
      </c>
      <c r="D486">
        <v>3002.9390800000001</v>
      </c>
      <c r="E486">
        <v>9.1069999999999998E-2</v>
      </c>
      <c r="G486">
        <v>3002.8754600000002</v>
      </c>
      <c r="H486">
        <v>0.25596999999999998</v>
      </c>
      <c r="J486">
        <v>3002.8979399999998</v>
      </c>
      <c r="K486">
        <v>4.5870000000000001E-2</v>
      </c>
      <c r="M486">
        <v>3002.8979399999998</v>
      </c>
      <c r="N486">
        <v>3.3790000000000001E-2</v>
      </c>
    </row>
    <row r="487" spans="1:14">
      <c r="A487">
        <v>3000.8186999999998</v>
      </c>
      <c r="B487">
        <v>2.7380000000000002E-2</v>
      </c>
      <c r="D487">
        <v>3000.8822799999998</v>
      </c>
      <c r="E487">
        <v>0.10059</v>
      </c>
      <c r="G487">
        <v>3000.8186999999998</v>
      </c>
      <c r="H487">
        <v>0.25440000000000002</v>
      </c>
      <c r="J487">
        <v>3000.8411700000001</v>
      </c>
      <c r="K487">
        <v>4.829E-2</v>
      </c>
      <c r="M487">
        <v>3000.8411700000001</v>
      </c>
      <c r="N487">
        <v>3.7289999999999997E-2</v>
      </c>
    </row>
    <row r="488" spans="1:14">
      <c r="A488">
        <v>2998.7619300000001</v>
      </c>
      <c r="B488">
        <v>3.1469999999999998E-2</v>
      </c>
      <c r="D488">
        <v>2998.8254700000002</v>
      </c>
      <c r="E488">
        <v>0.10827000000000001</v>
      </c>
      <c r="G488">
        <v>2998.7619300000001</v>
      </c>
      <c r="H488">
        <v>0.25252000000000002</v>
      </c>
      <c r="J488">
        <v>2998.7843899999998</v>
      </c>
      <c r="K488">
        <v>5.1429999999999997E-2</v>
      </c>
      <c r="M488">
        <v>2998.7843899999998</v>
      </c>
      <c r="N488">
        <v>4.1439999999999998E-2</v>
      </c>
    </row>
    <row r="489" spans="1:14">
      <c r="A489">
        <v>2996.7051700000002</v>
      </c>
      <c r="B489">
        <v>3.628E-2</v>
      </c>
      <c r="D489">
        <v>2996.7686600000002</v>
      </c>
      <c r="E489">
        <v>0.11226999999999999</v>
      </c>
      <c r="G489">
        <v>2996.7051700000002</v>
      </c>
      <c r="H489">
        <v>0.25052000000000002</v>
      </c>
      <c r="J489">
        <v>2996.7276099999999</v>
      </c>
      <c r="K489">
        <v>5.5440000000000003E-2</v>
      </c>
      <c r="M489">
        <v>2996.7276099999999</v>
      </c>
      <c r="N489">
        <v>4.5940000000000002E-2</v>
      </c>
    </row>
    <row r="490" spans="1:14">
      <c r="A490">
        <v>2994.6484099999998</v>
      </c>
      <c r="B490">
        <v>4.1689999999999998E-2</v>
      </c>
      <c r="D490">
        <v>2994.7118500000001</v>
      </c>
      <c r="E490">
        <v>0.11117</v>
      </c>
      <c r="G490">
        <v>2994.6484099999998</v>
      </c>
      <c r="H490">
        <v>0.24973999999999999</v>
      </c>
      <c r="J490">
        <v>2994.67083</v>
      </c>
      <c r="K490">
        <v>5.9880000000000003E-2</v>
      </c>
      <c r="M490">
        <v>2994.67083</v>
      </c>
      <c r="N490">
        <v>5.0619999999999998E-2</v>
      </c>
    </row>
    <row r="491" spans="1:14">
      <c r="A491">
        <v>2992.5916400000001</v>
      </c>
      <c r="B491">
        <v>4.734E-2</v>
      </c>
      <c r="D491">
        <v>2992.6550499999998</v>
      </c>
      <c r="E491">
        <v>0.10431</v>
      </c>
      <c r="G491">
        <v>2992.5916400000001</v>
      </c>
      <c r="H491">
        <v>0.25040000000000001</v>
      </c>
      <c r="J491">
        <v>2992.6140500000001</v>
      </c>
      <c r="K491">
        <v>6.4130000000000006E-2</v>
      </c>
      <c r="M491">
        <v>2992.6140500000001</v>
      </c>
      <c r="N491">
        <v>5.5399999999999998E-2</v>
      </c>
    </row>
    <row r="492" spans="1:14">
      <c r="A492">
        <v>2990.5348800000002</v>
      </c>
      <c r="B492">
        <v>5.339E-2</v>
      </c>
      <c r="D492">
        <v>2990.5982399999998</v>
      </c>
      <c r="E492">
        <v>9.3210000000000001E-2</v>
      </c>
      <c r="G492">
        <v>2990.5348800000002</v>
      </c>
      <c r="H492">
        <v>0.25076999999999999</v>
      </c>
      <c r="J492">
        <v>2990.5572699999998</v>
      </c>
      <c r="K492">
        <v>6.7330000000000001E-2</v>
      </c>
      <c r="M492">
        <v>2990.5572699999998</v>
      </c>
      <c r="N492">
        <v>6.0010000000000001E-2</v>
      </c>
    </row>
    <row r="493" spans="1:14">
      <c r="A493">
        <v>2988.47811</v>
      </c>
      <c r="B493">
        <v>5.9810000000000002E-2</v>
      </c>
      <c r="D493">
        <v>2988.5414300000002</v>
      </c>
      <c r="E493">
        <v>8.0619999999999997E-2</v>
      </c>
      <c r="G493">
        <v>2988.47811</v>
      </c>
      <c r="H493">
        <v>0.25070999999999999</v>
      </c>
      <c r="J493">
        <v>2988.5004899999999</v>
      </c>
      <c r="K493">
        <v>6.9879999999999998E-2</v>
      </c>
      <c r="M493">
        <v>2988.5004899999999</v>
      </c>
      <c r="N493">
        <v>6.4729999999999996E-2</v>
      </c>
    </row>
    <row r="494" spans="1:14">
      <c r="A494">
        <v>2986.4213500000001</v>
      </c>
      <c r="B494">
        <v>6.6430000000000003E-2</v>
      </c>
      <c r="D494">
        <v>2986.4846200000002</v>
      </c>
      <c r="E494">
        <v>6.9070000000000006E-2</v>
      </c>
      <c r="G494">
        <v>2986.4213500000001</v>
      </c>
      <c r="H494">
        <v>0.25140000000000001</v>
      </c>
      <c r="J494">
        <v>2986.44371</v>
      </c>
      <c r="K494">
        <v>7.3359999999999995E-2</v>
      </c>
      <c r="M494">
        <v>2986.44371</v>
      </c>
      <c r="N494">
        <v>7.0239999999999997E-2</v>
      </c>
    </row>
    <row r="495" spans="1:14">
      <c r="A495">
        <v>2984.3645900000001</v>
      </c>
      <c r="B495">
        <v>7.3459999999999998E-2</v>
      </c>
      <c r="D495">
        <v>2984.4278199999999</v>
      </c>
      <c r="E495">
        <v>6.0639999999999999E-2</v>
      </c>
      <c r="G495">
        <v>2984.3645900000001</v>
      </c>
      <c r="H495">
        <v>0.25233</v>
      </c>
      <c r="J495">
        <v>2984.3869300000001</v>
      </c>
      <c r="K495">
        <v>7.8189999999999996E-2</v>
      </c>
      <c r="M495">
        <v>2984.3869300000001</v>
      </c>
      <c r="N495">
        <v>7.7030000000000001E-2</v>
      </c>
    </row>
    <row r="496" spans="1:14">
      <c r="A496">
        <v>2982.30782</v>
      </c>
      <c r="B496">
        <v>8.1070000000000003E-2</v>
      </c>
      <c r="D496">
        <v>2982.3710099999998</v>
      </c>
      <c r="E496">
        <v>5.4949999999999999E-2</v>
      </c>
      <c r="G496">
        <v>2982.30782</v>
      </c>
      <c r="H496">
        <v>0.25351000000000001</v>
      </c>
      <c r="J496">
        <v>2982.3301499999998</v>
      </c>
      <c r="K496">
        <v>8.3769999999999997E-2</v>
      </c>
      <c r="M496">
        <v>2982.3301499999998</v>
      </c>
      <c r="N496">
        <v>8.5269999999999999E-2</v>
      </c>
    </row>
    <row r="497" spans="1:14">
      <c r="A497">
        <v>2980.2510600000001</v>
      </c>
      <c r="B497">
        <v>8.931E-2</v>
      </c>
      <c r="D497">
        <v>2980.3141999999998</v>
      </c>
      <c r="E497">
        <v>5.04E-2</v>
      </c>
      <c r="G497">
        <v>2980.2510600000001</v>
      </c>
      <c r="H497">
        <v>0.25605</v>
      </c>
      <c r="J497">
        <v>2980.2733699999999</v>
      </c>
      <c r="K497">
        <v>9.0230000000000005E-2</v>
      </c>
      <c r="M497">
        <v>2980.2733699999999</v>
      </c>
      <c r="N497">
        <v>9.4589999999999994E-2</v>
      </c>
    </row>
    <row r="498" spans="1:14">
      <c r="A498">
        <v>2978.1942899999999</v>
      </c>
      <c r="B498">
        <v>9.8460000000000006E-2</v>
      </c>
      <c r="D498">
        <v>2978.2573900000002</v>
      </c>
      <c r="E498">
        <v>4.7079999999999997E-2</v>
      </c>
      <c r="G498">
        <v>2978.1942899999999</v>
      </c>
      <c r="H498">
        <v>0.25951000000000002</v>
      </c>
      <c r="J498">
        <v>2978.21659</v>
      </c>
      <c r="K498">
        <v>9.8210000000000006E-2</v>
      </c>
      <c r="M498">
        <v>2978.21659</v>
      </c>
      <c r="N498">
        <v>0.10483000000000001</v>
      </c>
    </row>
    <row r="499" spans="1:14">
      <c r="A499">
        <v>2976.13753</v>
      </c>
      <c r="B499">
        <v>0.10907</v>
      </c>
      <c r="D499">
        <v>2976.2005800000002</v>
      </c>
      <c r="E499">
        <v>4.5699999999999998E-2</v>
      </c>
      <c r="G499">
        <v>2976.13753</v>
      </c>
      <c r="H499">
        <v>0.26262999999999997</v>
      </c>
      <c r="J499">
        <v>2976.1598100000001</v>
      </c>
      <c r="K499">
        <v>0.10832</v>
      </c>
      <c r="M499">
        <v>2976.1598100000001</v>
      </c>
      <c r="N499">
        <v>0.11658</v>
      </c>
    </row>
    <row r="500" spans="1:14">
      <c r="A500">
        <v>2974.08077</v>
      </c>
      <c r="B500">
        <v>0.12169000000000001</v>
      </c>
      <c r="D500">
        <v>2974.1437799999999</v>
      </c>
      <c r="E500">
        <v>4.666E-2</v>
      </c>
      <c r="G500">
        <v>2974.08077</v>
      </c>
      <c r="H500">
        <v>0.26518999999999998</v>
      </c>
      <c r="J500">
        <v>2974.1030300000002</v>
      </c>
      <c r="K500">
        <v>0.12127</v>
      </c>
      <c r="M500">
        <v>2974.1030300000002</v>
      </c>
      <c r="N500">
        <v>0.13034000000000001</v>
      </c>
    </row>
    <row r="501" spans="1:14">
      <c r="A501">
        <v>2972.0239999999999</v>
      </c>
      <c r="B501">
        <v>0.13641</v>
      </c>
      <c r="D501">
        <v>2972.0869699999998</v>
      </c>
      <c r="E501">
        <v>4.9360000000000001E-2</v>
      </c>
      <c r="G501">
        <v>2972.0239999999999</v>
      </c>
      <c r="H501">
        <v>0.26765</v>
      </c>
      <c r="J501">
        <v>2972.0462499999999</v>
      </c>
      <c r="K501">
        <v>0.13811000000000001</v>
      </c>
      <c r="M501">
        <v>2972.0462499999999</v>
      </c>
      <c r="N501">
        <v>0.14659</v>
      </c>
    </row>
    <row r="502" spans="1:14">
      <c r="A502">
        <v>2969.9672399999999</v>
      </c>
      <c r="B502">
        <v>0.15289</v>
      </c>
      <c r="D502">
        <v>2970.0301599999998</v>
      </c>
      <c r="E502">
        <v>5.2229999999999999E-2</v>
      </c>
      <c r="G502">
        <v>2969.9672399999999</v>
      </c>
      <c r="H502">
        <v>0.27066000000000001</v>
      </c>
      <c r="J502">
        <v>2969.98947</v>
      </c>
      <c r="K502">
        <v>0.16002</v>
      </c>
      <c r="M502">
        <v>2969.98947</v>
      </c>
      <c r="N502">
        <v>0.16583999999999999</v>
      </c>
    </row>
    <row r="503" spans="1:14">
      <c r="A503">
        <v>2967.9104699999998</v>
      </c>
      <c r="B503">
        <v>0.17047000000000001</v>
      </c>
      <c r="D503">
        <v>2967.9733500000002</v>
      </c>
      <c r="E503">
        <v>5.4859999999999999E-2</v>
      </c>
      <c r="G503">
        <v>2967.9104699999998</v>
      </c>
      <c r="H503">
        <v>0.27522999999999997</v>
      </c>
      <c r="J503">
        <v>2967.9326900000001</v>
      </c>
      <c r="K503">
        <v>0.18683</v>
      </c>
      <c r="M503">
        <v>2967.9326900000001</v>
      </c>
      <c r="N503">
        <v>0.18715000000000001</v>
      </c>
    </row>
    <row r="504" spans="1:14">
      <c r="A504">
        <v>2965.8537099999999</v>
      </c>
      <c r="B504">
        <v>0.188</v>
      </c>
      <c r="D504">
        <v>2965.9165499999999</v>
      </c>
      <c r="E504">
        <v>5.7770000000000002E-2</v>
      </c>
      <c r="G504">
        <v>2965.8537099999999</v>
      </c>
      <c r="H504">
        <v>0.28051999999999999</v>
      </c>
      <c r="J504">
        <v>2965.87592</v>
      </c>
      <c r="K504">
        <v>0.21546999999999999</v>
      </c>
      <c r="M504">
        <v>2965.87592</v>
      </c>
      <c r="N504">
        <v>0.20805999999999999</v>
      </c>
    </row>
    <row r="505" spans="1:14">
      <c r="A505">
        <v>2963.7969499999999</v>
      </c>
      <c r="B505">
        <v>0.20397000000000001</v>
      </c>
      <c r="D505">
        <v>2963.8597399999999</v>
      </c>
      <c r="E505">
        <v>6.1679999999999999E-2</v>
      </c>
      <c r="G505">
        <v>2963.7969499999999</v>
      </c>
      <c r="H505">
        <v>0.28516000000000002</v>
      </c>
      <c r="J505">
        <v>2963.8191400000001</v>
      </c>
      <c r="K505">
        <v>0.2404</v>
      </c>
      <c r="M505">
        <v>2963.8191400000001</v>
      </c>
      <c r="N505">
        <v>0.2263</v>
      </c>
    </row>
    <row r="506" spans="1:14">
      <c r="A506">
        <v>2961.7401799999998</v>
      </c>
      <c r="B506">
        <v>0.21679999999999999</v>
      </c>
      <c r="D506">
        <v>2961.8029299999998</v>
      </c>
      <c r="E506">
        <v>6.6780000000000006E-2</v>
      </c>
      <c r="G506">
        <v>2961.7401799999998</v>
      </c>
      <c r="H506">
        <v>0.28999000000000003</v>
      </c>
      <c r="J506">
        <v>2961.7623600000002</v>
      </c>
      <c r="K506">
        <v>0.25685000000000002</v>
      </c>
      <c r="M506">
        <v>2961.7623600000002</v>
      </c>
      <c r="N506">
        <v>0.24029</v>
      </c>
    </row>
    <row r="507" spans="1:14">
      <c r="A507">
        <v>2959.6834199999998</v>
      </c>
      <c r="B507">
        <v>0.22591</v>
      </c>
      <c r="D507">
        <v>2959.7461199999998</v>
      </c>
      <c r="E507">
        <v>7.17E-2</v>
      </c>
      <c r="G507">
        <v>2959.6834199999998</v>
      </c>
      <c r="H507">
        <v>0.29505999999999999</v>
      </c>
      <c r="J507">
        <v>2959.7055799999998</v>
      </c>
      <c r="K507">
        <v>0.26462999999999998</v>
      </c>
      <c r="M507">
        <v>2959.7055799999998</v>
      </c>
      <c r="N507">
        <v>0.24968000000000001</v>
      </c>
    </row>
    <row r="508" spans="1:14">
      <c r="A508">
        <v>2957.6266500000002</v>
      </c>
      <c r="B508">
        <v>0.23213</v>
      </c>
      <c r="D508">
        <v>2957.68932</v>
      </c>
      <c r="E508">
        <v>7.6050000000000006E-2</v>
      </c>
      <c r="G508">
        <v>2957.6266500000002</v>
      </c>
      <c r="H508">
        <v>0.29975000000000002</v>
      </c>
      <c r="J508">
        <v>2957.6487999999999</v>
      </c>
      <c r="K508">
        <v>0.26706000000000002</v>
      </c>
      <c r="M508">
        <v>2957.6487999999999</v>
      </c>
      <c r="N508">
        <v>0.25553999999999999</v>
      </c>
    </row>
    <row r="509" spans="1:14">
      <c r="A509">
        <v>2955.5698900000002</v>
      </c>
      <c r="B509">
        <v>0.2359</v>
      </c>
      <c r="D509">
        <v>2955.6325099999999</v>
      </c>
      <c r="E509">
        <v>8.1350000000000006E-2</v>
      </c>
      <c r="G509">
        <v>2955.5698900000002</v>
      </c>
      <c r="H509">
        <v>0.30478</v>
      </c>
      <c r="J509">
        <v>2955.59202</v>
      </c>
      <c r="K509">
        <v>0.26682</v>
      </c>
      <c r="M509">
        <v>2955.59202</v>
      </c>
      <c r="N509">
        <v>0.25900000000000001</v>
      </c>
    </row>
    <row r="510" spans="1:14">
      <c r="A510">
        <v>2953.5131299999998</v>
      </c>
      <c r="B510">
        <v>0.23674000000000001</v>
      </c>
      <c r="D510">
        <v>2953.5756999999999</v>
      </c>
      <c r="E510">
        <v>8.8249999999999995E-2</v>
      </c>
      <c r="G510">
        <v>2953.5131299999998</v>
      </c>
      <c r="H510">
        <v>0.31120999999999999</v>
      </c>
      <c r="J510">
        <v>2953.5352400000002</v>
      </c>
      <c r="K510">
        <v>0.26534000000000002</v>
      </c>
      <c r="M510">
        <v>2953.5352400000002</v>
      </c>
      <c r="N510">
        <v>0.26047999999999999</v>
      </c>
    </row>
    <row r="511" spans="1:14">
      <c r="A511">
        <v>2951.4563600000001</v>
      </c>
      <c r="B511">
        <v>0.23480999999999999</v>
      </c>
      <c r="D511">
        <v>2951.5188899999998</v>
      </c>
      <c r="E511">
        <v>9.5670000000000005E-2</v>
      </c>
      <c r="G511">
        <v>2951.4563600000001</v>
      </c>
      <c r="H511">
        <v>0.31906000000000001</v>
      </c>
      <c r="J511">
        <v>2951.4784599999998</v>
      </c>
      <c r="K511">
        <v>0.26361000000000001</v>
      </c>
      <c r="M511">
        <v>2951.4784599999998</v>
      </c>
      <c r="N511">
        <v>0.26044</v>
      </c>
    </row>
    <row r="512" spans="1:14">
      <c r="A512">
        <v>2949.3996000000002</v>
      </c>
      <c r="B512">
        <v>0.23061999999999999</v>
      </c>
      <c r="D512">
        <v>2949.46209</v>
      </c>
      <c r="E512">
        <v>0.10206</v>
      </c>
      <c r="G512">
        <v>2949.3996000000002</v>
      </c>
      <c r="H512">
        <v>0.32702999999999999</v>
      </c>
      <c r="J512">
        <v>2949.4216799999999</v>
      </c>
      <c r="K512">
        <v>0.26167000000000001</v>
      </c>
      <c r="M512">
        <v>2949.4216799999999</v>
      </c>
      <c r="N512">
        <v>0.25984000000000002</v>
      </c>
    </row>
    <row r="513" spans="1:14">
      <c r="A513">
        <v>2947.34283</v>
      </c>
      <c r="B513">
        <v>0.22439000000000001</v>
      </c>
      <c r="D513">
        <v>2947.4052799999999</v>
      </c>
      <c r="E513">
        <v>0.10687000000000001</v>
      </c>
      <c r="G513">
        <v>2947.34283</v>
      </c>
      <c r="H513">
        <v>0.33500000000000002</v>
      </c>
      <c r="J513">
        <v>2947.3649</v>
      </c>
      <c r="K513">
        <v>0.25933</v>
      </c>
      <c r="M513">
        <v>2947.3649</v>
      </c>
      <c r="N513">
        <v>0.25902999999999998</v>
      </c>
    </row>
    <row r="514" spans="1:14">
      <c r="A514">
        <v>2945.2860700000001</v>
      </c>
      <c r="B514">
        <v>0.21682000000000001</v>
      </c>
      <c r="D514">
        <v>2945.3484699999999</v>
      </c>
      <c r="E514">
        <v>0.10947</v>
      </c>
      <c r="G514">
        <v>2945.2860700000001</v>
      </c>
      <c r="H514">
        <v>0.34417999999999999</v>
      </c>
      <c r="J514">
        <v>2945.3081200000001</v>
      </c>
      <c r="K514">
        <v>0.25684000000000001</v>
      </c>
      <c r="M514">
        <v>2945.3081200000001</v>
      </c>
      <c r="N514">
        <v>0.25780999999999998</v>
      </c>
    </row>
    <row r="515" spans="1:14">
      <c r="A515">
        <v>2943.2293100000002</v>
      </c>
      <c r="B515">
        <v>0.20879</v>
      </c>
      <c r="D515">
        <v>2943.2916599999999</v>
      </c>
      <c r="E515">
        <v>0.10843999999999999</v>
      </c>
      <c r="G515">
        <v>2943.2293100000002</v>
      </c>
      <c r="H515">
        <v>0.35432999999999998</v>
      </c>
      <c r="J515">
        <v>2943.2513399999998</v>
      </c>
      <c r="K515">
        <v>0.25468000000000002</v>
      </c>
      <c r="M515">
        <v>2943.2513399999998</v>
      </c>
      <c r="N515">
        <v>0.25641999999999998</v>
      </c>
    </row>
    <row r="516" spans="1:14">
      <c r="A516">
        <v>2941.17254</v>
      </c>
      <c r="B516">
        <v>0.20086999999999999</v>
      </c>
      <c r="D516">
        <v>2941.23486</v>
      </c>
      <c r="E516">
        <v>0.10328</v>
      </c>
      <c r="G516">
        <v>2941.17254</v>
      </c>
      <c r="H516">
        <v>0.36416999999999999</v>
      </c>
      <c r="J516">
        <v>2941.1945599999999</v>
      </c>
      <c r="K516">
        <v>0.25333</v>
      </c>
      <c r="M516">
        <v>2941.1945599999999</v>
      </c>
      <c r="N516">
        <v>0.25505</v>
      </c>
    </row>
    <row r="517" spans="1:14">
      <c r="A517">
        <v>2939.1157800000001</v>
      </c>
      <c r="B517">
        <v>0.19370999999999999</v>
      </c>
      <c r="D517">
        <v>2939.17805</v>
      </c>
      <c r="E517">
        <v>9.5979999999999996E-2</v>
      </c>
      <c r="G517">
        <v>2939.1157800000001</v>
      </c>
      <c r="H517">
        <v>0.37329000000000001</v>
      </c>
      <c r="J517">
        <v>2939.13778</v>
      </c>
      <c r="K517">
        <v>0.25281999999999999</v>
      </c>
      <c r="M517">
        <v>2939.13778</v>
      </c>
      <c r="N517">
        <v>0.25385000000000002</v>
      </c>
    </row>
    <row r="518" spans="1:14">
      <c r="A518">
        <v>2937.0590099999999</v>
      </c>
      <c r="B518">
        <v>0.18745000000000001</v>
      </c>
      <c r="D518">
        <v>2937.1212399999999</v>
      </c>
      <c r="E518">
        <v>8.9800000000000005E-2</v>
      </c>
      <c r="G518">
        <v>2937.0590099999999</v>
      </c>
      <c r="H518">
        <v>0.38211000000000001</v>
      </c>
      <c r="J518">
        <v>2937.0810000000001</v>
      </c>
      <c r="K518">
        <v>0.25319000000000003</v>
      </c>
      <c r="M518">
        <v>2937.0810000000001</v>
      </c>
      <c r="N518">
        <v>0.25328000000000001</v>
      </c>
    </row>
    <row r="519" spans="1:14">
      <c r="A519">
        <v>2935.00225</v>
      </c>
      <c r="B519">
        <v>0.18165999999999999</v>
      </c>
      <c r="D519">
        <v>2935.0644299999999</v>
      </c>
      <c r="E519">
        <v>8.6360000000000006E-2</v>
      </c>
      <c r="G519">
        <v>2935.00225</v>
      </c>
      <c r="H519">
        <v>0.39030999999999999</v>
      </c>
      <c r="J519">
        <v>2935.0242199999998</v>
      </c>
      <c r="K519">
        <v>0.25456000000000001</v>
      </c>
      <c r="M519">
        <v>2935.0242199999998</v>
      </c>
      <c r="N519">
        <v>0.25366</v>
      </c>
    </row>
    <row r="520" spans="1:14">
      <c r="A520">
        <v>2932.9454900000001</v>
      </c>
      <c r="B520">
        <v>0.17635999999999999</v>
      </c>
      <c r="D520">
        <v>2933.0076300000001</v>
      </c>
      <c r="E520">
        <v>8.5099999999999995E-2</v>
      </c>
      <c r="G520">
        <v>2932.9454900000001</v>
      </c>
      <c r="H520">
        <v>0.39659</v>
      </c>
      <c r="J520">
        <v>2932.9674399999999</v>
      </c>
      <c r="K520">
        <v>0.25652000000000003</v>
      </c>
      <c r="M520">
        <v>2932.9674399999999</v>
      </c>
      <c r="N520">
        <v>0.25503999999999999</v>
      </c>
    </row>
    <row r="521" spans="1:14">
      <c r="A521">
        <v>2930.8887199999999</v>
      </c>
      <c r="B521">
        <v>0.17157</v>
      </c>
      <c r="D521">
        <v>2930.95082</v>
      </c>
      <c r="E521">
        <v>8.5199999999999998E-2</v>
      </c>
      <c r="G521">
        <v>2930.8887199999999</v>
      </c>
      <c r="H521">
        <v>0.40050999999999998</v>
      </c>
      <c r="J521">
        <v>2930.9106700000002</v>
      </c>
      <c r="K521">
        <v>0.25775999999999999</v>
      </c>
      <c r="M521">
        <v>2930.9106700000002</v>
      </c>
      <c r="N521">
        <v>0.25735999999999998</v>
      </c>
    </row>
    <row r="522" spans="1:14">
      <c r="A522">
        <v>2928.83196</v>
      </c>
      <c r="B522">
        <v>0.16703000000000001</v>
      </c>
      <c r="D522">
        <v>2928.89401</v>
      </c>
      <c r="E522">
        <v>8.584E-2</v>
      </c>
      <c r="G522">
        <v>2928.83196</v>
      </c>
      <c r="H522">
        <v>0.40362999999999999</v>
      </c>
      <c r="J522">
        <v>2928.8538899999999</v>
      </c>
      <c r="K522">
        <v>0.25696999999999998</v>
      </c>
      <c r="M522">
        <v>2928.8538899999999</v>
      </c>
      <c r="N522">
        <v>0.26094000000000001</v>
      </c>
    </row>
    <row r="523" spans="1:14">
      <c r="A523">
        <v>2926.7751899999998</v>
      </c>
      <c r="B523">
        <v>0.16261999999999999</v>
      </c>
      <c r="D523">
        <v>2926.8371999999999</v>
      </c>
      <c r="E523">
        <v>8.6080000000000004E-2</v>
      </c>
      <c r="G523">
        <v>2926.7751899999998</v>
      </c>
      <c r="H523">
        <v>0.40661000000000003</v>
      </c>
      <c r="J523">
        <v>2926.79711</v>
      </c>
      <c r="K523">
        <v>0.25466</v>
      </c>
      <c r="M523">
        <v>2926.79711</v>
      </c>
      <c r="N523">
        <v>0.26661000000000001</v>
      </c>
    </row>
    <row r="524" spans="1:14">
      <c r="A524">
        <v>2924.7184299999999</v>
      </c>
      <c r="B524">
        <v>0.15816</v>
      </c>
      <c r="D524">
        <v>2924.7803899999999</v>
      </c>
      <c r="E524">
        <v>8.5370000000000001E-2</v>
      </c>
      <c r="G524">
        <v>2924.7184299999999</v>
      </c>
      <c r="H524">
        <v>0.40804000000000001</v>
      </c>
      <c r="J524">
        <v>2924.7403300000001</v>
      </c>
      <c r="K524">
        <v>0.25201000000000001</v>
      </c>
      <c r="M524">
        <v>2924.7403300000001</v>
      </c>
      <c r="N524">
        <v>0.27431</v>
      </c>
    </row>
    <row r="525" spans="1:14">
      <c r="A525">
        <v>2922.66167</v>
      </c>
      <c r="B525">
        <v>0.15337999999999999</v>
      </c>
      <c r="D525">
        <v>2922.7235900000001</v>
      </c>
      <c r="E525">
        <v>8.3419999999999994E-2</v>
      </c>
      <c r="G525">
        <v>2922.66167</v>
      </c>
      <c r="H525">
        <v>0.40704000000000001</v>
      </c>
      <c r="J525">
        <v>2922.6835500000002</v>
      </c>
      <c r="K525">
        <v>0.24920999999999999</v>
      </c>
      <c r="M525">
        <v>2922.6835500000002</v>
      </c>
      <c r="N525">
        <v>0.28167999999999999</v>
      </c>
    </row>
    <row r="526" spans="1:14">
      <c r="A526">
        <v>2920.6048999999998</v>
      </c>
      <c r="B526">
        <v>0.14815</v>
      </c>
      <c r="D526">
        <v>2920.66678</v>
      </c>
      <c r="E526">
        <v>8.0079999999999998E-2</v>
      </c>
      <c r="G526">
        <v>2920.6048999999998</v>
      </c>
      <c r="H526">
        <v>0.40425</v>
      </c>
      <c r="J526">
        <v>2920.6267699999999</v>
      </c>
      <c r="K526">
        <v>0.24573999999999999</v>
      </c>
      <c r="M526">
        <v>2920.6267699999999</v>
      </c>
      <c r="N526">
        <v>0.28408</v>
      </c>
    </row>
    <row r="527" spans="1:14">
      <c r="A527">
        <v>2918.5481399999999</v>
      </c>
      <c r="B527">
        <v>0.14244000000000001</v>
      </c>
      <c r="D527">
        <v>2918.60997</v>
      </c>
      <c r="E527">
        <v>7.5649999999999995E-2</v>
      </c>
      <c r="G527">
        <v>2918.5481399999999</v>
      </c>
      <c r="H527">
        <v>0.40066000000000002</v>
      </c>
      <c r="J527">
        <v>2918.56999</v>
      </c>
      <c r="K527">
        <v>0.24085000000000001</v>
      </c>
      <c r="M527">
        <v>2918.56999</v>
      </c>
      <c r="N527">
        <v>0.27771000000000001</v>
      </c>
    </row>
    <row r="528" spans="1:14">
      <c r="A528">
        <v>2916.4913700000002</v>
      </c>
      <c r="B528">
        <v>0.13608000000000001</v>
      </c>
      <c r="D528">
        <v>2916.5531599999999</v>
      </c>
      <c r="E528">
        <v>7.0510000000000003E-2</v>
      </c>
      <c r="G528">
        <v>2916.4913700000002</v>
      </c>
      <c r="H528">
        <v>0.39656000000000002</v>
      </c>
      <c r="J528">
        <v>2916.5132100000001</v>
      </c>
      <c r="K528">
        <v>0.23432</v>
      </c>
      <c r="M528">
        <v>2916.5132100000001</v>
      </c>
      <c r="N528">
        <v>0.26349</v>
      </c>
    </row>
    <row r="529" spans="1:14">
      <c r="A529">
        <v>2914.4346099999998</v>
      </c>
      <c r="B529">
        <v>0.12912999999999999</v>
      </c>
      <c r="D529">
        <v>2914.4963600000001</v>
      </c>
      <c r="E529">
        <v>6.4310000000000006E-2</v>
      </c>
      <c r="G529">
        <v>2914.4346099999998</v>
      </c>
      <c r="H529">
        <v>0.39211000000000001</v>
      </c>
      <c r="J529">
        <v>2914.4564300000002</v>
      </c>
      <c r="K529">
        <v>0.22708999999999999</v>
      </c>
      <c r="M529">
        <v>2914.4564300000002</v>
      </c>
      <c r="N529">
        <v>0.24607999999999999</v>
      </c>
    </row>
    <row r="530" spans="1:14">
      <c r="A530">
        <v>2912.3778499999999</v>
      </c>
      <c r="B530">
        <v>0.12229</v>
      </c>
      <c r="D530">
        <v>2912.4395500000001</v>
      </c>
      <c r="E530">
        <v>5.74E-2</v>
      </c>
      <c r="G530">
        <v>2912.3778499999999</v>
      </c>
      <c r="H530">
        <v>0.38768000000000002</v>
      </c>
      <c r="J530">
        <v>2912.3996499999998</v>
      </c>
      <c r="K530">
        <v>0.21998999999999999</v>
      </c>
      <c r="M530">
        <v>2912.3996499999998</v>
      </c>
      <c r="N530">
        <v>0.22942000000000001</v>
      </c>
    </row>
    <row r="531" spans="1:14">
      <c r="A531">
        <v>2910.3210800000002</v>
      </c>
      <c r="B531">
        <v>0.11629</v>
      </c>
      <c r="D531">
        <v>2910.38274</v>
      </c>
      <c r="E531">
        <v>5.11E-2</v>
      </c>
      <c r="G531">
        <v>2910.3210800000002</v>
      </c>
      <c r="H531">
        <v>0.38418999999999998</v>
      </c>
      <c r="J531">
        <v>2910.3428699999999</v>
      </c>
      <c r="K531">
        <v>0.2132</v>
      </c>
      <c r="M531">
        <v>2910.3428699999999</v>
      </c>
      <c r="N531">
        <v>0.21543000000000001</v>
      </c>
    </row>
    <row r="532" spans="1:14">
      <c r="A532">
        <v>2908.2643200000002</v>
      </c>
      <c r="B532">
        <v>0.11167000000000001</v>
      </c>
      <c r="D532">
        <v>2908.32593</v>
      </c>
      <c r="E532">
        <v>4.6260000000000003E-2</v>
      </c>
      <c r="G532">
        <v>2908.2643200000002</v>
      </c>
      <c r="H532">
        <v>0.38246000000000002</v>
      </c>
      <c r="J532">
        <v>2908.2860900000001</v>
      </c>
      <c r="K532">
        <v>0.20732</v>
      </c>
      <c r="M532">
        <v>2908.2860900000001</v>
      </c>
      <c r="N532">
        <v>0.20485</v>
      </c>
    </row>
    <row r="533" spans="1:14">
      <c r="A533">
        <v>2906.2075500000001</v>
      </c>
      <c r="B533">
        <v>0.10884000000000001</v>
      </c>
      <c r="D533">
        <v>2906.2691300000001</v>
      </c>
      <c r="E533">
        <v>4.2970000000000001E-2</v>
      </c>
      <c r="G533">
        <v>2906.2075500000001</v>
      </c>
      <c r="H533">
        <v>0.38107000000000002</v>
      </c>
      <c r="J533">
        <v>2906.2293100000002</v>
      </c>
      <c r="K533">
        <v>0.20313000000000001</v>
      </c>
      <c r="M533">
        <v>2906.2293100000002</v>
      </c>
      <c r="N533">
        <v>0.19767999999999999</v>
      </c>
    </row>
    <row r="534" spans="1:14">
      <c r="A534">
        <v>2904.1507900000001</v>
      </c>
      <c r="B534">
        <v>0.10768</v>
      </c>
      <c r="D534">
        <v>2904.2123200000001</v>
      </c>
      <c r="E534">
        <v>4.088E-2</v>
      </c>
      <c r="G534">
        <v>2904.1507900000001</v>
      </c>
      <c r="H534">
        <v>0.37858999999999998</v>
      </c>
      <c r="J534">
        <v>2904.1725299999998</v>
      </c>
      <c r="K534">
        <v>0.20089000000000001</v>
      </c>
      <c r="M534">
        <v>2904.1725299999998</v>
      </c>
      <c r="N534">
        <v>0.19352</v>
      </c>
    </row>
    <row r="535" spans="1:14">
      <c r="A535">
        <v>2902.0940300000002</v>
      </c>
      <c r="B535">
        <v>0.10752</v>
      </c>
      <c r="D535">
        <v>2902.15551</v>
      </c>
      <c r="E535">
        <v>3.9829999999999997E-2</v>
      </c>
      <c r="G535">
        <v>2902.0940300000002</v>
      </c>
      <c r="H535">
        <v>0.37580999999999998</v>
      </c>
      <c r="J535">
        <v>2902.1157499999999</v>
      </c>
      <c r="K535">
        <v>0.20019000000000001</v>
      </c>
      <c r="M535">
        <v>2902.1157499999999</v>
      </c>
      <c r="N535">
        <v>0.19169</v>
      </c>
    </row>
    <row r="536" spans="1:14">
      <c r="A536">
        <v>2900.0372600000001</v>
      </c>
      <c r="B536">
        <v>0.10754</v>
      </c>
      <c r="D536">
        <v>2900.0987</v>
      </c>
      <c r="E536">
        <v>3.9379999999999998E-2</v>
      </c>
      <c r="G536">
        <v>2900.0372600000001</v>
      </c>
      <c r="H536">
        <v>0.37398999999999999</v>
      </c>
      <c r="J536">
        <v>2900.05897</v>
      </c>
      <c r="K536">
        <v>0.20044000000000001</v>
      </c>
      <c r="M536">
        <v>2900.05897</v>
      </c>
      <c r="N536">
        <v>0.19122</v>
      </c>
    </row>
    <row r="537" spans="1:14">
      <c r="A537">
        <v>2897.9805000000001</v>
      </c>
      <c r="B537">
        <v>0.10682999999999999</v>
      </c>
      <c r="D537">
        <v>2898.0419000000002</v>
      </c>
      <c r="E537">
        <v>3.8460000000000001E-2</v>
      </c>
      <c r="G537">
        <v>2897.9805000000001</v>
      </c>
      <c r="H537">
        <v>0.37376999999999999</v>
      </c>
      <c r="J537">
        <v>2898.0021900000002</v>
      </c>
      <c r="K537">
        <v>0.20121</v>
      </c>
      <c r="M537">
        <v>2898.0021900000002</v>
      </c>
      <c r="N537">
        <v>0.19072</v>
      </c>
    </row>
    <row r="538" spans="1:14">
      <c r="A538">
        <v>2895.92373</v>
      </c>
      <c r="B538">
        <v>0.10437</v>
      </c>
      <c r="D538">
        <v>2895.9850900000001</v>
      </c>
      <c r="E538">
        <v>3.6920000000000001E-2</v>
      </c>
      <c r="G538">
        <v>2895.92373</v>
      </c>
      <c r="H538">
        <v>0.37457000000000001</v>
      </c>
      <c r="J538">
        <v>2895.94542</v>
      </c>
      <c r="K538">
        <v>0.20152</v>
      </c>
      <c r="M538">
        <v>2895.94542</v>
      </c>
      <c r="N538">
        <v>0.18890000000000001</v>
      </c>
    </row>
    <row r="539" spans="1:14">
      <c r="A539">
        <v>2893.86697</v>
      </c>
      <c r="B539">
        <v>9.9970000000000003E-2</v>
      </c>
      <c r="D539">
        <v>2893.9282800000001</v>
      </c>
      <c r="E539">
        <v>3.5520000000000003E-2</v>
      </c>
      <c r="G539">
        <v>2893.86697</v>
      </c>
      <c r="H539">
        <v>0.37519999999999998</v>
      </c>
      <c r="J539">
        <v>2893.8886400000001</v>
      </c>
      <c r="K539">
        <v>0.20043</v>
      </c>
      <c r="M539">
        <v>2893.8886400000001</v>
      </c>
      <c r="N539">
        <v>0.18512999999999999</v>
      </c>
    </row>
    <row r="540" spans="1:14">
      <c r="A540">
        <v>2891.8102100000001</v>
      </c>
      <c r="B540">
        <v>9.4829999999999998E-2</v>
      </c>
      <c r="D540">
        <v>2891.87147</v>
      </c>
      <c r="E540">
        <v>3.4520000000000002E-2</v>
      </c>
      <c r="G540">
        <v>2891.8102100000001</v>
      </c>
      <c r="H540">
        <v>0.37481999999999999</v>
      </c>
      <c r="J540">
        <v>2891.8318599999998</v>
      </c>
      <c r="K540">
        <v>0.19806000000000001</v>
      </c>
      <c r="M540">
        <v>2891.8318599999998</v>
      </c>
      <c r="N540">
        <v>0.17954999999999999</v>
      </c>
    </row>
    <row r="541" spans="1:14">
      <c r="A541">
        <v>2889.75344</v>
      </c>
      <c r="B541">
        <v>9.0120000000000006E-2</v>
      </c>
      <c r="D541">
        <v>2889.8146700000002</v>
      </c>
      <c r="E541">
        <v>3.363E-2</v>
      </c>
      <c r="G541">
        <v>2889.75344</v>
      </c>
      <c r="H541">
        <v>0.37281999999999998</v>
      </c>
      <c r="J541">
        <v>2889.7750799999999</v>
      </c>
      <c r="K541">
        <v>0.19517000000000001</v>
      </c>
      <c r="M541">
        <v>2889.7750799999999</v>
      </c>
      <c r="N541">
        <v>0.17335</v>
      </c>
    </row>
    <row r="542" spans="1:14">
      <c r="A542">
        <v>2887.69668</v>
      </c>
      <c r="B542">
        <v>8.6470000000000005E-2</v>
      </c>
      <c r="D542">
        <v>2887.7578600000002</v>
      </c>
      <c r="E542">
        <v>3.3059999999999999E-2</v>
      </c>
      <c r="G542">
        <v>2887.69668</v>
      </c>
      <c r="H542">
        <v>0.37042999999999998</v>
      </c>
      <c r="J542">
        <v>2887.7183</v>
      </c>
      <c r="K542">
        <v>0.19252</v>
      </c>
      <c r="M542">
        <v>2887.7183</v>
      </c>
      <c r="N542">
        <v>0.16778000000000001</v>
      </c>
    </row>
    <row r="543" spans="1:14">
      <c r="A543">
        <v>2885.6399099999999</v>
      </c>
      <c r="B543">
        <v>8.4540000000000004E-2</v>
      </c>
      <c r="D543">
        <v>2885.7010500000001</v>
      </c>
      <c r="E543">
        <v>3.3489999999999999E-2</v>
      </c>
      <c r="G543">
        <v>2885.6399099999999</v>
      </c>
      <c r="H543">
        <v>0.36837999999999999</v>
      </c>
      <c r="J543">
        <v>2885.6615200000001</v>
      </c>
      <c r="K543">
        <v>0.19025</v>
      </c>
      <c r="M543">
        <v>2885.6615200000001</v>
      </c>
      <c r="N543">
        <v>0.16347</v>
      </c>
    </row>
    <row r="544" spans="1:14">
      <c r="A544">
        <v>2883.5831499999999</v>
      </c>
      <c r="B544">
        <v>8.4709999999999994E-2</v>
      </c>
      <c r="D544">
        <v>2883.6442400000001</v>
      </c>
      <c r="E544">
        <v>3.5009999999999999E-2</v>
      </c>
      <c r="G544">
        <v>2883.5831499999999</v>
      </c>
      <c r="H544">
        <v>0.36520999999999998</v>
      </c>
      <c r="J544">
        <v>2883.6047400000002</v>
      </c>
      <c r="K544">
        <v>0.188</v>
      </c>
      <c r="M544">
        <v>2883.6047400000002</v>
      </c>
      <c r="N544">
        <v>0.16084000000000001</v>
      </c>
    </row>
    <row r="545" spans="1:14">
      <c r="A545">
        <v>2881.52639</v>
      </c>
      <c r="B545">
        <v>8.6809999999999998E-2</v>
      </c>
      <c r="D545">
        <v>2881.5874399999998</v>
      </c>
      <c r="E545">
        <v>3.6470000000000002E-2</v>
      </c>
      <c r="G545">
        <v>2881.52639</v>
      </c>
      <c r="H545">
        <v>0.36057</v>
      </c>
      <c r="J545">
        <v>2881.5479599999999</v>
      </c>
      <c r="K545">
        <v>0.18654000000000001</v>
      </c>
      <c r="M545">
        <v>2881.5479599999999</v>
      </c>
      <c r="N545">
        <v>0.16022</v>
      </c>
    </row>
    <row r="546" spans="1:14">
      <c r="A546">
        <v>2879.4696199999998</v>
      </c>
      <c r="B546">
        <v>9.0209999999999999E-2</v>
      </c>
      <c r="D546">
        <v>2879.5306300000002</v>
      </c>
      <c r="E546">
        <v>3.628E-2</v>
      </c>
      <c r="G546">
        <v>2879.4696199999998</v>
      </c>
      <c r="H546">
        <v>0.35533999999999999</v>
      </c>
      <c r="J546">
        <v>2879.49118</v>
      </c>
      <c r="K546">
        <v>0.18720999999999999</v>
      </c>
      <c r="M546">
        <v>2879.49118</v>
      </c>
      <c r="N546">
        <v>0.16167999999999999</v>
      </c>
    </row>
    <row r="547" spans="1:14">
      <c r="A547">
        <v>2877.4128599999999</v>
      </c>
      <c r="B547">
        <v>9.3850000000000003E-2</v>
      </c>
      <c r="D547">
        <v>2877.4738200000002</v>
      </c>
      <c r="E547">
        <v>3.4680000000000002E-2</v>
      </c>
      <c r="G547">
        <v>2877.4128599999999</v>
      </c>
      <c r="H547">
        <v>0.34997</v>
      </c>
      <c r="J547">
        <v>2877.4344000000001</v>
      </c>
      <c r="K547">
        <v>0.18989</v>
      </c>
      <c r="M547">
        <v>2877.4344000000001</v>
      </c>
      <c r="N547">
        <v>0.16456000000000001</v>
      </c>
    </row>
    <row r="548" spans="1:14">
      <c r="A548">
        <v>2875.3560900000002</v>
      </c>
      <c r="B548">
        <v>9.665E-2</v>
      </c>
      <c r="D548">
        <v>2875.4170100000001</v>
      </c>
      <c r="E548">
        <v>3.3320000000000002E-2</v>
      </c>
      <c r="G548">
        <v>2875.3560900000002</v>
      </c>
      <c r="H548">
        <v>0.34472999999999998</v>
      </c>
      <c r="J548">
        <v>2875.3776200000002</v>
      </c>
      <c r="K548">
        <v>0.19336999999999999</v>
      </c>
      <c r="M548">
        <v>2875.3776200000002</v>
      </c>
      <c r="N548">
        <v>0.16757</v>
      </c>
    </row>
    <row r="549" spans="1:14">
      <c r="A549">
        <v>2873.2993299999998</v>
      </c>
      <c r="B549">
        <v>9.7559999999999994E-2</v>
      </c>
      <c r="D549">
        <v>2873.3602099999998</v>
      </c>
      <c r="E549">
        <v>3.1960000000000002E-2</v>
      </c>
      <c r="G549">
        <v>2873.2993299999998</v>
      </c>
      <c r="H549">
        <v>0.33912999999999999</v>
      </c>
      <c r="J549">
        <v>2873.3208399999999</v>
      </c>
      <c r="K549">
        <v>0.1966</v>
      </c>
      <c r="M549">
        <v>2873.3208399999999</v>
      </c>
      <c r="N549">
        <v>0.16925000000000001</v>
      </c>
    </row>
    <row r="550" spans="1:14">
      <c r="A550">
        <v>2871.2425699999999</v>
      </c>
      <c r="B550">
        <v>9.5740000000000006E-2</v>
      </c>
      <c r="D550">
        <v>2871.3033999999998</v>
      </c>
      <c r="E550">
        <v>2.9950000000000001E-2</v>
      </c>
      <c r="G550">
        <v>2871.2425699999999</v>
      </c>
      <c r="H550">
        <v>0.33251999999999998</v>
      </c>
      <c r="J550">
        <v>2871.26406</v>
      </c>
      <c r="K550">
        <v>0.19891</v>
      </c>
      <c r="M550">
        <v>2871.26406</v>
      </c>
      <c r="N550">
        <v>0.16850999999999999</v>
      </c>
    </row>
    <row r="551" spans="1:14">
      <c r="A551">
        <v>2869.1858000000002</v>
      </c>
      <c r="B551">
        <v>9.1560000000000002E-2</v>
      </c>
      <c r="D551">
        <v>2869.2465900000002</v>
      </c>
      <c r="E551">
        <v>2.7949999999999999E-2</v>
      </c>
      <c r="G551">
        <v>2869.1858000000002</v>
      </c>
      <c r="H551">
        <v>0.32618000000000003</v>
      </c>
      <c r="J551">
        <v>2869.2072800000001</v>
      </c>
      <c r="K551">
        <v>0.19980000000000001</v>
      </c>
      <c r="M551">
        <v>2869.2072800000001</v>
      </c>
      <c r="N551">
        <v>0.16567000000000001</v>
      </c>
    </row>
    <row r="552" spans="1:14">
      <c r="A552">
        <v>2867.1290399999998</v>
      </c>
      <c r="B552">
        <v>8.6389999999999995E-2</v>
      </c>
      <c r="D552">
        <v>2867.1897800000002</v>
      </c>
      <c r="E552">
        <v>2.691E-2</v>
      </c>
      <c r="G552">
        <v>2867.1290399999998</v>
      </c>
      <c r="H552">
        <v>0.32072000000000001</v>
      </c>
      <c r="J552">
        <v>2867.1505000000002</v>
      </c>
      <c r="K552">
        <v>0.19883000000000001</v>
      </c>
      <c r="M552">
        <v>2867.1505000000002</v>
      </c>
      <c r="N552">
        <v>0.16200000000000001</v>
      </c>
    </row>
    <row r="553" spans="1:14">
      <c r="A553">
        <v>2865.0722700000001</v>
      </c>
      <c r="B553">
        <v>8.1030000000000005E-2</v>
      </c>
      <c r="D553">
        <v>2865.1329700000001</v>
      </c>
      <c r="E553">
        <v>2.7380000000000002E-2</v>
      </c>
      <c r="G553">
        <v>2865.0722700000001</v>
      </c>
      <c r="H553">
        <v>0.31505</v>
      </c>
      <c r="J553">
        <v>2865.0937199999998</v>
      </c>
      <c r="K553">
        <v>0.19592000000000001</v>
      </c>
      <c r="M553">
        <v>2865.0937199999998</v>
      </c>
      <c r="N553">
        <v>0.15812999999999999</v>
      </c>
    </row>
    <row r="554" spans="1:14">
      <c r="A554">
        <v>2863.0155100000002</v>
      </c>
      <c r="B554">
        <v>7.5630000000000003E-2</v>
      </c>
      <c r="D554">
        <v>2863.0761699999998</v>
      </c>
      <c r="E554">
        <v>2.9100000000000001E-2</v>
      </c>
      <c r="G554">
        <v>2863.0155100000002</v>
      </c>
      <c r="H554">
        <v>0.30863000000000002</v>
      </c>
      <c r="J554">
        <v>2863.03694</v>
      </c>
      <c r="K554">
        <v>0.19192000000000001</v>
      </c>
      <c r="M554">
        <v>2863.03694</v>
      </c>
      <c r="N554">
        <v>0.15415000000000001</v>
      </c>
    </row>
    <row r="555" spans="1:14">
      <c r="A555">
        <v>2860.9587499999998</v>
      </c>
      <c r="B555">
        <v>7.0529999999999995E-2</v>
      </c>
      <c r="D555">
        <v>2861.0193599999998</v>
      </c>
      <c r="E555">
        <v>3.1899999999999998E-2</v>
      </c>
      <c r="G555">
        <v>2860.9587499999998</v>
      </c>
      <c r="H555">
        <v>0.30260999999999999</v>
      </c>
      <c r="J555">
        <v>2860.9801699999998</v>
      </c>
      <c r="K555">
        <v>0.18787999999999999</v>
      </c>
      <c r="M555">
        <v>2860.9801699999998</v>
      </c>
      <c r="N555">
        <v>0.15032999999999999</v>
      </c>
    </row>
    <row r="556" spans="1:14">
      <c r="A556">
        <v>2858.9019800000001</v>
      </c>
      <c r="B556">
        <v>6.5820000000000004E-2</v>
      </c>
      <c r="D556">
        <v>2858.9625500000002</v>
      </c>
      <c r="E556">
        <v>3.5770000000000003E-2</v>
      </c>
      <c r="G556">
        <v>2858.9019800000001</v>
      </c>
      <c r="H556">
        <v>0.29860999999999999</v>
      </c>
      <c r="J556">
        <v>2858.9233899999999</v>
      </c>
      <c r="K556">
        <v>0.18389</v>
      </c>
      <c r="M556">
        <v>2858.9233899999999</v>
      </c>
      <c r="N556">
        <v>0.14677999999999999</v>
      </c>
    </row>
    <row r="557" spans="1:14">
      <c r="A557">
        <v>2856.8452200000002</v>
      </c>
      <c r="B557">
        <v>6.0990000000000003E-2</v>
      </c>
      <c r="D557">
        <v>2856.9057400000002</v>
      </c>
      <c r="E557">
        <v>3.9660000000000001E-2</v>
      </c>
      <c r="G557">
        <v>2856.8452200000002</v>
      </c>
      <c r="H557">
        <v>0.29598999999999998</v>
      </c>
      <c r="J557">
        <v>2856.86661</v>
      </c>
      <c r="K557">
        <v>0.18010000000000001</v>
      </c>
      <c r="M557">
        <v>2856.86661</v>
      </c>
      <c r="N557">
        <v>0.14402999999999999</v>
      </c>
    </row>
    <row r="558" spans="1:14">
      <c r="A558">
        <v>2854.78845</v>
      </c>
      <c r="B558">
        <v>5.586E-2</v>
      </c>
      <c r="D558">
        <v>2854.8489399999999</v>
      </c>
      <c r="E558">
        <v>4.2009999999999999E-2</v>
      </c>
      <c r="G558">
        <v>2854.78845</v>
      </c>
      <c r="H558">
        <v>0.29348000000000002</v>
      </c>
      <c r="J558">
        <v>2854.8098300000001</v>
      </c>
      <c r="K558">
        <v>0.1769</v>
      </c>
      <c r="M558">
        <v>2854.8098300000001</v>
      </c>
      <c r="N558">
        <v>0.14324000000000001</v>
      </c>
    </row>
    <row r="559" spans="1:14">
      <c r="A559">
        <v>2852.7316900000001</v>
      </c>
      <c r="B559">
        <v>5.0729999999999997E-2</v>
      </c>
      <c r="D559">
        <v>2852.7921299999998</v>
      </c>
      <c r="E559">
        <v>4.233E-2</v>
      </c>
      <c r="G559">
        <v>2852.7316900000001</v>
      </c>
      <c r="H559">
        <v>0.29006999999999999</v>
      </c>
      <c r="J559">
        <v>2852.7530499999998</v>
      </c>
      <c r="K559">
        <v>0.17388999999999999</v>
      </c>
      <c r="M559">
        <v>2852.7530499999998</v>
      </c>
      <c r="N559">
        <v>0.14429</v>
      </c>
    </row>
    <row r="560" spans="1:14">
      <c r="A560">
        <v>2850.6749300000001</v>
      </c>
      <c r="B560">
        <v>4.5449999999999997E-2</v>
      </c>
      <c r="D560">
        <v>2850.7353199999998</v>
      </c>
      <c r="E560">
        <v>4.0489999999999998E-2</v>
      </c>
      <c r="G560">
        <v>2850.6749300000001</v>
      </c>
      <c r="H560">
        <v>0.28576000000000001</v>
      </c>
      <c r="J560">
        <v>2850.6962699999999</v>
      </c>
      <c r="K560">
        <v>0.17022000000000001</v>
      </c>
      <c r="M560">
        <v>2850.6962699999999</v>
      </c>
      <c r="N560">
        <v>0.14473</v>
      </c>
    </row>
    <row r="561" spans="1:14">
      <c r="A561">
        <v>2848.61816</v>
      </c>
      <c r="B561">
        <v>3.9710000000000002E-2</v>
      </c>
      <c r="D561">
        <v>2848.6785100000002</v>
      </c>
      <c r="E561">
        <v>3.6249999999999998E-2</v>
      </c>
      <c r="G561">
        <v>2848.61816</v>
      </c>
      <c r="H561">
        <v>0.28171000000000002</v>
      </c>
      <c r="J561">
        <v>2848.63949</v>
      </c>
      <c r="K561">
        <v>0.16508</v>
      </c>
      <c r="M561">
        <v>2848.63949</v>
      </c>
      <c r="N561">
        <v>0.1401</v>
      </c>
    </row>
    <row r="562" spans="1:14">
      <c r="A562">
        <v>2846.5614</v>
      </c>
      <c r="B562">
        <v>3.3939999999999998E-2</v>
      </c>
      <c r="D562">
        <v>2846.6217099999999</v>
      </c>
      <c r="E562">
        <v>3.0870000000000002E-2</v>
      </c>
      <c r="G562">
        <v>2846.5614</v>
      </c>
      <c r="H562">
        <v>0.27796999999999999</v>
      </c>
      <c r="J562">
        <v>2846.5827100000001</v>
      </c>
      <c r="K562">
        <v>0.15812999999999999</v>
      </c>
      <c r="M562">
        <v>2846.5827100000001</v>
      </c>
      <c r="N562">
        <v>0.12831000000000001</v>
      </c>
    </row>
    <row r="563" spans="1:14">
      <c r="A563">
        <v>2844.5046299999999</v>
      </c>
      <c r="B563">
        <v>2.8920000000000001E-2</v>
      </c>
      <c r="D563">
        <v>2844.5648999999999</v>
      </c>
      <c r="E563">
        <v>2.5940000000000001E-2</v>
      </c>
      <c r="G563">
        <v>2844.5046299999999</v>
      </c>
      <c r="H563">
        <v>0.27454000000000001</v>
      </c>
      <c r="J563">
        <v>2844.5259299999998</v>
      </c>
      <c r="K563">
        <v>0.15054000000000001</v>
      </c>
      <c r="M563">
        <v>2844.5259299999998</v>
      </c>
      <c r="N563">
        <v>0.11368</v>
      </c>
    </row>
    <row r="564" spans="1:14">
      <c r="A564">
        <v>2842.44787</v>
      </c>
      <c r="B564">
        <v>2.5020000000000001E-2</v>
      </c>
      <c r="D564">
        <v>2842.5080899999998</v>
      </c>
      <c r="E564">
        <v>2.179E-2</v>
      </c>
      <c r="G564">
        <v>2842.44787</v>
      </c>
      <c r="H564">
        <v>0.27182000000000001</v>
      </c>
      <c r="J564">
        <v>2842.4691499999999</v>
      </c>
      <c r="K564">
        <v>0.14394999999999999</v>
      </c>
      <c r="M564">
        <v>2842.4691499999999</v>
      </c>
      <c r="N564">
        <v>0.10172</v>
      </c>
    </row>
    <row r="565" spans="1:14">
      <c r="A565">
        <v>2840.39111</v>
      </c>
      <c r="B565">
        <v>2.2020000000000001E-2</v>
      </c>
      <c r="D565">
        <v>2840.4512800000002</v>
      </c>
      <c r="E565">
        <v>1.8419999999999999E-2</v>
      </c>
      <c r="G565">
        <v>2840.39111</v>
      </c>
      <c r="H565">
        <v>0.26951000000000003</v>
      </c>
      <c r="J565">
        <v>2840.41237</v>
      </c>
      <c r="K565">
        <v>0.13877</v>
      </c>
      <c r="M565">
        <v>2840.41237</v>
      </c>
      <c r="N565">
        <v>9.3609999999999999E-2</v>
      </c>
    </row>
    <row r="566" spans="1:14">
      <c r="A566">
        <v>2838.3343399999999</v>
      </c>
      <c r="B566">
        <v>1.959E-2</v>
      </c>
      <c r="D566">
        <v>2838.3944799999999</v>
      </c>
      <c r="E566">
        <v>1.6049999999999998E-2</v>
      </c>
      <c r="G566">
        <v>2838.3343399999999</v>
      </c>
      <c r="H566">
        <v>0.26623999999999998</v>
      </c>
      <c r="J566">
        <v>2838.3555900000001</v>
      </c>
      <c r="K566">
        <v>0.13436999999999999</v>
      </c>
      <c r="M566">
        <v>2838.3555900000001</v>
      </c>
      <c r="N566">
        <v>8.7849999999999998E-2</v>
      </c>
    </row>
    <row r="567" spans="1:14">
      <c r="A567">
        <v>2836.2775799999999</v>
      </c>
      <c r="B567">
        <v>1.7569999999999999E-2</v>
      </c>
      <c r="D567">
        <v>2836.3376699999999</v>
      </c>
      <c r="E567">
        <v>1.444E-2</v>
      </c>
      <c r="G567">
        <v>2836.2775799999999</v>
      </c>
      <c r="H567">
        <v>0.26112999999999997</v>
      </c>
      <c r="J567">
        <v>2836.2988099999998</v>
      </c>
      <c r="K567">
        <v>0.13042000000000001</v>
      </c>
      <c r="M567">
        <v>2836.2988099999998</v>
      </c>
      <c r="N567">
        <v>8.3339999999999997E-2</v>
      </c>
    </row>
    <row r="568" spans="1:14">
      <c r="A568">
        <v>2834.2208099999998</v>
      </c>
      <c r="B568">
        <v>1.5910000000000001E-2</v>
      </c>
      <c r="D568">
        <v>2834.2808599999998</v>
      </c>
      <c r="E568">
        <v>1.336E-2</v>
      </c>
      <c r="G568">
        <v>2834.2208099999998</v>
      </c>
      <c r="H568">
        <v>0.25641999999999998</v>
      </c>
      <c r="J568">
        <v>2834.2420299999999</v>
      </c>
      <c r="K568">
        <v>0.12701999999999999</v>
      </c>
      <c r="M568">
        <v>2834.2420299999999</v>
      </c>
      <c r="N568">
        <v>7.9899999999999999E-2</v>
      </c>
    </row>
    <row r="569" spans="1:14">
      <c r="A569">
        <v>2832.1640499999999</v>
      </c>
      <c r="B569">
        <v>1.4540000000000001E-2</v>
      </c>
      <c r="D569">
        <v>2832.2240499999998</v>
      </c>
      <c r="E569">
        <v>1.226E-2</v>
      </c>
      <c r="G569">
        <v>2832.1640499999999</v>
      </c>
      <c r="H569">
        <v>0.25431999999999999</v>
      </c>
      <c r="J569">
        <v>2832.18525</v>
      </c>
      <c r="K569">
        <v>0.12389</v>
      </c>
      <c r="M569">
        <v>2832.18525</v>
      </c>
      <c r="N569">
        <v>7.7160000000000006E-2</v>
      </c>
    </row>
    <row r="570" spans="1:14">
      <c r="A570">
        <v>2830.1072899999999</v>
      </c>
      <c r="B570">
        <v>1.337E-2</v>
      </c>
      <c r="D570">
        <v>2830.16725</v>
      </c>
      <c r="E570">
        <v>1.072E-2</v>
      </c>
      <c r="G570">
        <v>2830.1072899999999</v>
      </c>
      <c r="H570">
        <v>0.25313000000000002</v>
      </c>
      <c r="J570">
        <v>2830.1284700000001</v>
      </c>
      <c r="K570">
        <v>0.12082</v>
      </c>
      <c r="M570">
        <v>2830.1284700000001</v>
      </c>
      <c r="N570">
        <v>7.4679999999999996E-2</v>
      </c>
    </row>
    <row r="571" spans="1:14">
      <c r="A571">
        <v>2828.0505199999998</v>
      </c>
      <c r="B571">
        <v>1.243E-2</v>
      </c>
      <c r="D571">
        <v>2828.1104399999999</v>
      </c>
      <c r="E571">
        <v>9.6699999999999998E-3</v>
      </c>
      <c r="G571">
        <v>2828.0505199999998</v>
      </c>
      <c r="H571">
        <v>0.25039</v>
      </c>
      <c r="J571">
        <v>2828.0716900000002</v>
      </c>
      <c r="K571">
        <v>0.11804000000000001</v>
      </c>
      <c r="M571">
        <v>2828.0716900000002</v>
      </c>
      <c r="N571">
        <v>7.238E-2</v>
      </c>
    </row>
    <row r="572" spans="1:14">
      <c r="A572">
        <v>2825.9937599999998</v>
      </c>
      <c r="B572">
        <v>1.17E-2</v>
      </c>
      <c r="D572">
        <v>2826.0536299999999</v>
      </c>
      <c r="E572">
        <v>9.4900000000000002E-3</v>
      </c>
      <c r="G572">
        <v>2825.9937599999998</v>
      </c>
      <c r="H572">
        <v>0.24725</v>
      </c>
      <c r="J572">
        <v>2826.0149200000001</v>
      </c>
      <c r="K572">
        <v>0.11583</v>
      </c>
      <c r="M572">
        <v>2826.0149200000001</v>
      </c>
      <c r="N572">
        <v>7.0150000000000004E-2</v>
      </c>
    </row>
    <row r="573" spans="1:14">
      <c r="A573">
        <v>2823.9369900000002</v>
      </c>
      <c r="B573">
        <v>1.089E-2</v>
      </c>
      <c r="D573">
        <v>2823.9968199999998</v>
      </c>
      <c r="E573">
        <v>9.5300000000000003E-3</v>
      </c>
      <c r="G573">
        <v>2823.9369900000002</v>
      </c>
      <c r="H573">
        <v>0.24587999999999999</v>
      </c>
      <c r="J573">
        <v>2823.9581400000002</v>
      </c>
      <c r="K573">
        <v>0.11387</v>
      </c>
      <c r="M573">
        <v>2823.9581400000002</v>
      </c>
      <c r="N573">
        <v>6.7900000000000002E-2</v>
      </c>
    </row>
    <row r="574" spans="1:14">
      <c r="A574">
        <v>2821.8802300000002</v>
      </c>
      <c r="B574">
        <v>9.8799999999999999E-3</v>
      </c>
      <c r="D574">
        <v>2821.94002</v>
      </c>
      <c r="E574">
        <v>9.5399999999999999E-3</v>
      </c>
      <c r="G574">
        <v>2821.8802300000002</v>
      </c>
      <c r="H574">
        <v>0.24474000000000001</v>
      </c>
      <c r="J574">
        <v>2821.9013599999998</v>
      </c>
      <c r="K574">
        <v>0.11171</v>
      </c>
      <c r="M574">
        <v>2821.9013599999998</v>
      </c>
      <c r="N574">
        <v>6.5759999999999999E-2</v>
      </c>
    </row>
    <row r="575" spans="1:14">
      <c r="A575">
        <v>2819.8234699999998</v>
      </c>
      <c r="B575">
        <v>8.7100000000000007E-3</v>
      </c>
      <c r="D575">
        <v>2819.88321</v>
      </c>
      <c r="E575">
        <v>8.9999999999999993E-3</v>
      </c>
      <c r="G575">
        <v>2819.8234699999998</v>
      </c>
      <c r="H575">
        <v>0.24190999999999999</v>
      </c>
      <c r="J575">
        <v>2819.84458</v>
      </c>
      <c r="K575">
        <v>0.10974</v>
      </c>
      <c r="M575">
        <v>2819.84458</v>
      </c>
      <c r="N575">
        <v>6.3990000000000005E-2</v>
      </c>
    </row>
    <row r="576" spans="1:14">
      <c r="A576">
        <v>2817.7667000000001</v>
      </c>
      <c r="B576">
        <v>7.5500000000000003E-3</v>
      </c>
      <c r="D576">
        <v>2817.8263999999999</v>
      </c>
      <c r="E576">
        <v>8.1200000000000005E-3</v>
      </c>
      <c r="G576">
        <v>2817.7667000000001</v>
      </c>
      <c r="H576">
        <v>0.23849000000000001</v>
      </c>
      <c r="J576">
        <v>2817.7878000000001</v>
      </c>
      <c r="K576">
        <v>0.10804</v>
      </c>
      <c r="M576">
        <v>2817.7878000000001</v>
      </c>
      <c r="N576">
        <v>6.2399999999999997E-2</v>
      </c>
    </row>
    <row r="577" spans="1:14">
      <c r="A577">
        <v>2815.7099400000002</v>
      </c>
      <c r="B577">
        <v>6.5199999999999998E-3</v>
      </c>
      <c r="D577">
        <v>2815.7695899999999</v>
      </c>
      <c r="E577">
        <v>8.0000000000000002E-3</v>
      </c>
      <c r="G577">
        <v>2815.7099400000002</v>
      </c>
      <c r="H577">
        <v>0.23513999999999999</v>
      </c>
      <c r="J577">
        <v>2815.7310200000002</v>
      </c>
      <c r="K577">
        <v>0.10631</v>
      </c>
      <c r="M577">
        <v>2815.7310200000002</v>
      </c>
      <c r="N577">
        <v>6.0569999999999999E-2</v>
      </c>
    </row>
    <row r="578" spans="1:14">
      <c r="A578">
        <v>2813.65317</v>
      </c>
      <c r="B578">
        <v>5.5799999999999999E-3</v>
      </c>
      <c r="D578">
        <v>2813.7127799999998</v>
      </c>
      <c r="E578">
        <v>8.2799999999999992E-3</v>
      </c>
      <c r="G578">
        <v>2813.65317</v>
      </c>
      <c r="H578">
        <v>0.23194999999999999</v>
      </c>
      <c r="J578">
        <v>2813.6742399999998</v>
      </c>
      <c r="K578">
        <v>0.10481</v>
      </c>
      <c r="M578">
        <v>2813.6742399999998</v>
      </c>
      <c r="N578">
        <v>5.8880000000000002E-2</v>
      </c>
    </row>
    <row r="579" spans="1:14">
      <c r="A579">
        <v>2811.5964100000001</v>
      </c>
      <c r="B579">
        <v>4.8999999999999998E-3</v>
      </c>
      <c r="D579">
        <v>2811.65598</v>
      </c>
      <c r="E579">
        <v>7.7200000000000003E-3</v>
      </c>
      <c r="G579">
        <v>2811.5964100000001</v>
      </c>
      <c r="H579">
        <v>0.22958000000000001</v>
      </c>
      <c r="J579">
        <v>2811.6174599999999</v>
      </c>
      <c r="K579">
        <v>0.10371</v>
      </c>
      <c r="M579">
        <v>2811.6174599999999</v>
      </c>
      <c r="N579">
        <v>5.7750000000000003E-2</v>
      </c>
    </row>
    <row r="580" spans="1:14">
      <c r="A580">
        <v>2809.5396500000002</v>
      </c>
      <c r="B580">
        <v>4.5599999999999998E-3</v>
      </c>
      <c r="D580">
        <v>2809.59917</v>
      </c>
      <c r="E580">
        <v>6.3699999999999998E-3</v>
      </c>
      <c r="G580">
        <v>2809.5396500000002</v>
      </c>
      <c r="H580">
        <v>0.22742000000000001</v>
      </c>
      <c r="J580">
        <v>2809.56068</v>
      </c>
      <c r="K580">
        <v>0.10273</v>
      </c>
      <c r="M580">
        <v>2809.56068</v>
      </c>
      <c r="N580">
        <v>5.688E-2</v>
      </c>
    </row>
    <row r="581" spans="1:14">
      <c r="A581">
        <v>2807.48288</v>
      </c>
      <c r="B581">
        <v>4.3899999999999998E-3</v>
      </c>
      <c r="D581">
        <v>2807.5423599999999</v>
      </c>
      <c r="E581">
        <v>5.5100000000000001E-3</v>
      </c>
      <c r="G581">
        <v>2807.48288</v>
      </c>
      <c r="H581">
        <v>0.22547</v>
      </c>
      <c r="J581">
        <v>2807.5039000000002</v>
      </c>
      <c r="K581">
        <v>0.10155</v>
      </c>
      <c r="M581">
        <v>2807.5039000000002</v>
      </c>
      <c r="N581">
        <v>5.5780000000000003E-2</v>
      </c>
    </row>
    <row r="582" spans="1:14">
      <c r="A582">
        <v>2805.4261200000001</v>
      </c>
      <c r="B582">
        <v>4.2300000000000003E-3</v>
      </c>
      <c r="D582">
        <v>2805.4855499999999</v>
      </c>
      <c r="E582">
        <v>5.3800000000000002E-3</v>
      </c>
      <c r="G582">
        <v>2805.4261200000001</v>
      </c>
      <c r="H582">
        <v>0.22481000000000001</v>
      </c>
      <c r="J582">
        <v>2805.4471199999998</v>
      </c>
      <c r="K582">
        <v>0.10024</v>
      </c>
      <c r="M582">
        <v>2805.4471199999998</v>
      </c>
      <c r="N582">
        <v>5.4469999999999998E-2</v>
      </c>
    </row>
    <row r="583" spans="1:14">
      <c r="A583">
        <v>2803.3693499999999</v>
      </c>
      <c r="B583">
        <v>4.0200000000000001E-3</v>
      </c>
      <c r="D583">
        <v>2803.42875</v>
      </c>
      <c r="E583">
        <v>5.13E-3</v>
      </c>
      <c r="G583">
        <v>2803.3693499999999</v>
      </c>
      <c r="H583">
        <v>0.22428000000000001</v>
      </c>
      <c r="J583">
        <v>2803.3903399999999</v>
      </c>
      <c r="K583">
        <v>9.9019999999999997E-2</v>
      </c>
      <c r="M583">
        <v>2803.3903399999999</v>
      </c>
      <c r="N583">
        <v>5.33E-2</v>
      </c>
    </row>
    <row r="584" spans="1:14">
      <c r="A584">
        <v>2801.31259</v>
      </c>
      <c r="B584">
        <v>3.7599999999999999E-3</v>
      </c>
      <c r="D584">
        <v>2801.37194</v>
      </c>
      <c r="E584">
        <v>4.7099999999999998E-3</v>
      </c>
      <c r="G584">
        <v>2801.31259</v>
      </c>
      <c r="H584">
        <v>0.22226000000000001</v>
      </c>
      <c r="J584">
        <v>2801.33356</v>
      </c>
      <c r="K584">
        <v>9.7860000000000003E-2</v>
      </c>
      <c r="M584">
        <v>2801.33356</v>
      </c>
      <c r="N584">
        <v>5.2389999999999999E-2</v>
      </c>
    </row>
    <row r="585" spans="1:14">
      <c r="A585">
        <v>2799.2558300000001</v>
      </c>
      <c r="B585">
        <v>3.5899999999999999E-3</v>
      </c>
      <c r="D585">
        <v>2799.31513</v>
      </c>
      <c r="E585">
        <v>4.3800000000000002E-3</v>
      </c>
      <c r="G585">
        <v>2799.2558300000001</v>
      </c>
      <c r="H585">
        <v>0.21955</v>
      </c>
      <c r="J585">
        <v>2799.2767800000001</v>
      </c>
      <c r="K585">
        <v>9.6589999999999995E-2</v>
      </c>
      <c r="M585">
        <v>2799.2767800000001</v>
      </c>
      <c r="N585">
        <v>5.1429999999999997E-2</v>
      </c>
    </row>
    <row r="586" spans="1:14">
      <c r="A586">
        <v>2797.1990599999999</v>
      </c>
      <c r="B586">
        <v>3.5400000000000002E-3</v>
      </c>
      <c r="D586">
        <v>2797.2583199999999</v>
      </c>
      <c r="E586">
        <v>4.0000000000000001E-3</v>
      </c>
      <c r="G586">
        <v>2797.1990599999999</v>
      </c>
      <c r="H586">
        <v>0.21789</v>
      </c>
      <c r="J586">
        <v>2797.22</v>
      </c>
      <c r="K586">
        <v>9.5240000000000005E-2</v>
      </c>
      <c r="M586">
        <v>2797.22</v>
      </c>
      <c r="N586">
        <v>5.033E-2</v>
      </c>
    </row>
    <row r="587" spans="1:14">
      <c r="A587">
        <v>2795.1423</v>
      </c>
      <c r="B587">
        <v>3.2799999999999999E-3</v>
      </c>
      <c r="D587">
        <v>2795.2015200000001</v>
      </c>
      <c r="E587">
        <v>3.49E-3</v>
      </c>
      <c r="G587">
        <v>2795.1423</v>
      </c>
      <c r="H587">
        <v>0.21720999999999999</v>
      </c>
      <c r="J587">
        <v>2795.1632199999999</v>
      </c>
      <c r="K587">
        <v>9.4219999999999998E-2</v>
      </c>
      <c r="M587">
        <v>2795.1632199999999</v>
      </c>
      <c r="N587">
        <v>4.9540000000000001E-2</v>
      </c>
    </row>
    <row r="588" spans="1:14">
      <c r="A588">
        <v>2793.0855299999998</v>
      </c>
      <c r="B588">
        <v>2.8300000000000001E-3</v>
      </c>
      <c r="D588">
        <v>2793.14471</v>
      </c>
      <c r="E588">
        <v>2.6700000000000001E-3</v>
      </c>
      <c r="G588">
        <v>2793.0855299999998</v>
      </c>
      <c r="H588">
        <v>0.21576999999999999</v>
      </c>
      <c r="J588">
        <v>2793.10644</v>
      </c>
      <c r="K588">
        <v>9.3410000000000007E-2</v>
      </c>
      <c r="M588">
        <v>2793.10644</v>
      </c>
      <c r="N588">
        <v>4.904E-2</v>
      </c>
    </row>
    <row r="589" spans="1:14">
      <c r="A589">
        <v>2791.0287699999999</v>
      </c>
      <c r="B589">
        <v>2.5300000000000001E-3</v>
      </c>
      <c r="D589">
        <v>2791.0879</v>
      </c>
      <c r="E589">
        <v>2.1700000000000001E-3</v>
      </c>
      <c r="G589">
        <v>2791.0287699999999</v>
      </c>
      <c r="H589">
        <v>0.2137</v>
      </c>
      <c r="J589">
        <v>2791.0496600000001</v>
      </c>
      <c r="K589">
        <v>9.2749999999999999E-2</v>
      </c>
      <c r="M589">
        <v>2791.0496600000001</v>
      </c>
      <c r="N589">
        <v>4.8660000000000002E-2</v>
      </c>
    </row>
    <row r="590" spans="1:14">
      <c r="A590">
        <v>2788.97201</v>
      </c>
      <c r="B590">
        <v>2.3900000000000002E-3</v>
      </c>
      <c r="D590">
        <v>2789.0310899999999</v>
      </c>
      <c r="E590">
        <v>2.5600000000000002E-3</v>
      </c>
      <c r="G590">
        <v>2788.97201</v>
      </c>
      <c r="H590">
        <v>0.21171999999999999</v>
      </c>
      <c r="J590">
        <v>2788.99289</v>
      </c>
      <c r="K590">
        <v>9.2189999999999994E-2</v>
      </c>
      <c r="M590">
        <v>2788.99289</v>
      </c>
      <c r="N590">
        <v>4.8280000000000003E-2</v>
      </c>
    </row>
    <row r="591" spans="1:14">
      <c r="A591">
        <v>2786.9152399999998</v>
      </c>
      <c r="B591">
        <v>2.3400000000000001E-3</v>
      </c>
      <c r="D591">
        <v>2786.9742900000001</v>
      </c>
      <c r="E591">
        <v>2.5600000000000002E-3</v>
      </c>
      <c r="G591">
        <v>2786.9152399999998</v>
      </c>
      <c r="H591">
        <v>0.20979999999999999</v>
      </c>
      <c r="J591">
        <v>2786.9361100000001</v>
      </c>
      <c r="K591">
        <v>9.1160000000000005E-2</v>
      </c>
      <c r="M591">
        <v>2786.9361100000001</v>
      </c>
      <c r="N591">
        <v>4.7530000000000003E-2</v>
      </c>
    </row>
    <row r="592" spans="1:14">
      <c r="A592">
        <v>2784.8584799999999</v>
      </c>
      <c r="B592">
        <v>2.2200000000000002E-3</v>
      </c>
      <c r="D592">
        <v>2784.9174800000001</v>
      </c>
      <c r="E592">
        <v>1.72E-3</v>
      </c>
      <c r="G592">
        <v>2784.8584799999999</v>
      </c>
      <c r="H592">
        <v>0.20901</v>
      </c>
      <c r="J592">
        <v>2784.8793300000002</v>
      </c>
      <c r="K592">
        <v>8.9870000000000005E-2</v>
      </c>
      <c r="M592">
        <v>2784.8793300000002</v>
      </c>
      <c r="N592">
        <v>4.6710000000000002E-2</v>
      </c>
    </row>
    <row r="593" spans="1:14">
      <c r="A593">
        <v>2782.8017100000002</v>
      </c>
      <c r="B593">
        <v>1.91E-3</v>
      </c>
      <c r="D593">
        <v>2782.86067</v>
      </c>
      <c r="E593">
        <v>1.1000000000000001E-3</v>
      </c>
      <c r="G593">
        <v>2782.8017100000002</v>
      </c>
      <c r="H593">
        <v>0.20857999999999999</v>
      </c>
      <c r="J593">
        <v>2782.8225499999999</v>
      </c>
      <c r="K593">
        <v>8.8940000000000005E-2</v>
      </c>
      <c r="M593">
        <v>2782.8225499999999</v>
      </c>
      <c r="N593">
        <v>4.6330000000000003E-2</v>
      </c>
    </row>
    <row r="594" spans="1:14">
      <c r="A594">
        <v>2780.7449499999998</v>
      </c>
      <c r="B594">
        <v>1.67E-3</v>
      </c>
      <c r="D594">
        <v>2780.80386</v>
      </c>
      <c r="E594">
        <v>8.7000000000000001E-4</v>
      </c>
      <c r="G594">
        <v>2780.7449499999998</v>
      </c>
      <c r="H594">
        <v>0.20702000000000001</v>
      </c>
      <c r="J594">
        <v>2780.76577</v>
      </c>
      <c r="K594">
        <v>8.831E-2</v>
      </c>
      <c r="M594">
        <v>2780.76577</v>
      </c>
      <c r="N594">
        <v>4.607E-2</v>
      </c>
    </row>
    <row r="595" spans="1:14">
      <c r="A595">
        <v>2778.6881899999998</v>
      </c>
      <c r="B595">
        <v>1.5200000000000001E-3</v>
      </c>
      <c r="D595">
        <v>2778.7470600000001</v>
      </c>
      <c r="E595">
        <v>5.1000000000000004E-4</v>
      </c>
      <c r="G595">
        <v>2778.6881899999998</v>
      </c>
      <c r="H595">
        <v>0.20563999999999999</v>
      </c>
      <c r="J595">
        <v>2778.7089900000001</v>
      </c>
      <c r="K595">
        <v>8.7720000000000006E-2</v>
      </c>
      <c r="M595">
        <v>2778.7089900000001</v>
      </c>
      <c r="N595">
        <v>4.573E-2</v>
      </c>
    </row>
    <row r="596" spans="1:14">
      <c r="A596">
        <v>2776.6314200000002</v>
      </c>
      <c r="B596">
        <v>1.5E-3</v>
      </c>
      <c r="D596">
        <v>2776.6902500000001</v>
      </c>
      <c r="E596">
        <v>2.1000000000000001E-4</v>
      </c>
      <c r="G596">
        <v>2776.6314200000002</v>
      </c>
      <c r="H596">
        <v>0.20485999999999999</v>
      </c>
      <c r="J596">
        <v>2776.6522100000002</v>
      </c>
      <c r="K596">
        <v>8.7160000000000001E-2</v>
      </c>
      <c r="M596">
        <v>2776.6522100000002</v>
      </c>
      <c r="N596">
        <v>4.5440000000000001E-2</v>
      </c>
    </row>
    <row r="597" spans="1:14">
      <c r="A597">
        <v>2774.5746600000002</v>
      </c>
      <c r="B597">
        <v>1.65E-3</v>
      </c>
      <c r="D597">
        <v>2774.6334400000001</v>
      </c>
      <c r="E597">
        <v>4.6000000000000001E-4</v>
      </c>
      <c r="G597">
        <v>2774.5746600000002</v>
      </c>
      <c r="H597">
        <v>0.20372000000000001</v>
      </c>
      <c r="J597">
        <v>2774.5954299999999</v>
      </c>
      <c r="K597">
        <v>8.6540000000000006E-2</v>
      </c>
      <c r="M597">
        <v>2774.5954299999999</v>
      </c>
      <c r="N597">
        <v>4.4990000000000002E-2</v>
      </c>
    </row>
    <row r="598" spans="1:14">
      <c r="A598">
        <v>2772.5178900000001</v>
      </c>
      <c r="B598">
        <v>1.6900000000000001E-3</v>
      </c>
      <c r="D598">
        <v>2772.57663</v>
      </c>
      <c r="E598">
        <v>6.7000000000000002E-4</v>
      </c>
      <c r="G598">
        <v>2772.5178900000001</v>
      </c>
      <c r="H598">
        <v>0.20254</v>
      </c>
      <c r="J598">
        <v>2772.53865</v>
      </c>
      <c r="K598">
        <v>8.5980000000000001E-2</v>
      </c>
      <c r="M598">
        <v>2772.53865</v>
      </c>
      <c r="N598">
        <v>4.4310000000000002E-2</v>
      </c>
    </row>
    <row r="599" spans="1:14">
      <c r="A599">
        <v>2770.4611300000001</v>
      </c>
      <c r="B599">
        <v>1.6800000000000001E-3</v>
      </c>
      <c r="D599">
        <v>2770.5198300000002</v>
      </c>
      <c r="E599">
        <v>3.8999999999999999E-4</v>
      </c>
      <c r="G599">
        <v>2770.4611300000001</v>
      </c>
      <c r="H599">
        <v>0.20191000000000001</v>
      </c>
      <c r="J599">
        <v>2770.4818700000001</v>
      </c>
      <c r="K599">
        <v>8.5569999999999993E-2</v>
      </c>
      <c r="M599">
        <v>2770.4818700000001</v>
      </c>
      <c r="N599">
        <v>4.369E-2</v>
      </c>
    </row>
    <row r="600" spans="1:14">
      <c r="A600">
        <v>2768.4043700000002</v>
      </c>
      <c r="B600">
        <v>1.6299999999999999E-3</v>
      </c>
      <c r="D600">
        <v>2768.4630200000001</v>
      </c>
      <c r="E600">
        <v>2.7999999999999998E-4</v>
      </c>
      <c r="G600">
        <v>2768.4043700000002</v>
      </c>
      <c r="H600">
        <v>0.20183999999999999</v>
      </c>
      <c r="J600">
        <v>2768.4250900000002</v>
      </c>
      <c r="K600">
        <v>8.516E-2</v>
      </c>
      <c r="M600">
        <v>2768.4250900000002</v>
      </c>
      <c r="N600">
        <v>4.3220000000000001E-2</v>
      </c>
    </row>
    <row r="601" spans="1:14">
      <c r="A601">
        <v>2766.3476000000001</v>
      </c>
      <c r="B601">
        <v>1.3699999999999999E-3</v>
      </c>
      <c r="D601">
        <v>2766.4062100000001</v>
      </c>
      <c r="E601">
        <v>7.5000000000000002E-4</v>
      </c>
      <c r="G601">
        <v>2766.3476000000001</v>
      </c>
      <c r="H601">
        <v>0.20186000000000001</v>
      </c>
      <c r="J601">
        <v>2766.3683099999998</v>
      </c>
      <c r="K601">
        <v>8.4820000000000007E-2</v>
      </c>
      <c r="M601">
        <v>2766.3683099999998</v>
      </c>
      <c r="N601">
        <v>4.2880000000000001E-2</v>
      </c>
    </row>
    <row r="602" spans="1:14">
      <c r="A602">
        <v>2764.2908400000001</v>
      </c>
      <c r="B602">
        <v>1.1900000000000001E-3</v>
      </c>
      <c r="D602">
        <v>2764.3494000000001</v>
      </c>
      <c r="E602">
        <v>9.3999999999999997E-4</v>
      </c>
      <c r="G602">
        <v>2764.2908400000001</v>
      </c>
      <c r="H602">
        <v>0.20180999999999999</v>
      </c>
      <c r="J602">
        <v>2764.3115299999999</v>
      </c>
      <c r="K602">
        <v>8.4580000000000002E-2</v>
      </c>
      <c r="M602">
        <v>2764.3115299999999</v>
      </c>
      <c r="N602">
        <v>4.2819999999999997E-2</v>
      </c>
    </row>
    <row r="603" spans="1:14">
      <c r="A603">
        <v>2762.23407</v>
      </c>
      <c r="B603">
        <v>1.1100000000000001E-3</v>
      </c>
      <c r="D603">
        <v>2762.2926000000002</v>
      </c>
      <c r="E603">
        <v>6.9999999999999999E-4</v>
      </c>
      <c r="G603">
        <v>2762.23407</v>
      </c>
      <c r="H603">
        <v>0.2016</v>
      </c>
      <c r="J603">
        <v>2762.2547500000001</v>
      </c>
      <c r="K603">
        <v>8.4409999999999999E-2</v>
      </c>
      <c r="M603">
        <v>2762.2547500000001</v>
      </c>
      <c r="N603">
        <v>4.3150000000000001E-2</v>
      </c>
    </row>
    <row r="604" spans="1:14">
      <c r="A604">
        <v>2760.17731</v>
      </c>
      <c r="B604">
        <v>9.8999999999999999E-4</v>
      </c>
      <c r="D604">
        <v>2760.2357900000002</v>
      </c>
      <c r="E604">
        <v>7.3999999999999999E-4</v>
      </c>
      <c r="G604">
        <v>2760.17731</v>
      </c>
      <c r="H604">
        <v>0.20063</v>
      </c>
      <c r="J604">
        <v>2760.1979700000002</v>
      </c>
      <c r="K604">
        <v>8.4459999999999993E-2</v>
      </c>
      <c r="M604">
        <v>2760.1979700000002</v>
      </c>
      <c r="N604">
        <v>4.3360000000000003E-2</v>
      </c>
    </row>
    <row r="605" spans="1:14">
      <c r="A605">
        <v>2758.1205500000001</v>
      </c>
      <c r="B605">
        <v>1.1000000000000001E-3</v>
      </c>
      <c r="D605">
        <v>2758.1789800000001</v>
      </c>
      <c r="E605">
        <v>8.8999999999999995E-4</v>
      </c>
      <c r="G605">
        <v>2758.1205500000001</v>
      </c>
      <c r="H605">
        <v>0.19903999999999999</v>
      </c>
      <c r="J605">
        <v>2758.1411899999998</v>
      </c>
      <c r="K605">
        <v>8.4279999999999994E-2</v>
      </c>
      <c r="M605">
        <v>2758.1411899999998</v>
      </c>
      <c r="N605">
        <v>4.3020000000000003E-2</v>
      </c>
    </row>
    <row r="606" spans="1:14">
      <c r="A606">
        <v>2756.06378</v>
      </c>
      <c r="B606">
        <v>1.3799999999999999E-3</v>
      </c>
      <c r="D606">
        <v>2756.1221700000001</v>
      </c>
      <c r="E606">
        <v>9.6000000000000002E-4</v>
      </c>
      <c r="G606">
        <v>2756.06378</v>
      </c>
      <c r="H606">
        <v>0.19783000000000001</v>
      </c>
      <c r="J606">
        <v>2756.0844099999999</v>
      </c>
      <c r="K606">
        <v>8.3460000000000006E-2</v>
      </c>
      <c r="M606">
        <v>2756.0844099999999</v>
      </c>
      <c r="N606">
        <v>4.2430000000000002E-2</v>
      </c>
    </row>
    <row r="607" spans="1:14">
      <c r="A607">
        <v>2754.00702</v>
      </c>
      <c r="B607">
        <v>1.4499999999999999E-3</v>
      </c>
      <c r="D607">
        <v>2754.0653600000001</v>
      </c>
      <c r="E607">
        <v>1.07E-3</v>
      </c>
      <c r="G607">
        <v>2754.00702</v>
      </c>
      <c r="H607">
        <v>0.19714000000000001</v>
      </c>
      <c r="J607">
        <v>2754.0276399999998</v>
      </c>
      <c r="K607">
        <v>8.2699999999999996E-2</v>
      </c>
      <c r="M607">
        <v>2754.0276399999998</v>
      </c>
      <c r="N607">
        <v>4.181E-2</v>
      </c>
    </row>
    <row r="608" spans="1:14">
      <c r="A608">
        <v>2751.9502499999999</v>
      </c>
      <c r="B608">
        <v>1.3500000000000001E-3</v>
      </c>
      <c r="D608">
        <v>2752.0085600000002</v>
      </c>
      <c r="E608">
        <v>1.1900000000000001E-3</v>
      </c>
      <c r="G608">
        <v>2751.9502499999999</v>
      </c>
      <c r="H608">
        <v>0.19642999999999999</v>
      </c>
      <c r="J608">
        <v>2751.9708599999999</v>
      </c>
      <c r="K608">
        <v>8.2610000000000003E-2</v>
      </c>
      <c r="M608">
        <v>2751.9708599999999</v>
      </c>
      <c r="N608">
        <v>4.1259999999999998E-2</v>
      </c>
    </row>
    <row r="609" spans="1:14">
      <c r="A609">
        <v>2749.8934899999999</v>
      </c>
      <c r="B609">
        <v>1.2700000000000001E-3</v>
      </c>
      <c r="D609">
        <v>2749.9517500000002</v>
      </c>
      <c r="E609">
        <v>1.2999999999999999E-3</v>
      </c>
      <c r="G609">
        <v>2749.8934899999999</v>
      </c>
      <c r="H609">
        <v>0.19602</v>
      </c>
      <c r="J609">
        <v>2749.91408</v>
      </c>
      <c r="K609">
        <v>8.2589999999999997E-2</v>
      </c>
      <c r="M609">
        <v>2749.91408</v>
      </c>
      <c r="N609">
        <v>4.1020000000000001E-2</v>
      </c>
    </row>
    <row r="610" spans="1:14">
      <c r="A610">
        <v>2747.8367199999998</v>
      </c>
      <c r="B610">
        <v>1.2199999999999999E-3</v>
      </c>
      <c r="D610">
        <v>2747.8949400000001</v>
      </c>
      <c r="E610">
        <v>1.0300000000000001E-3</v>
      </c>
      <c r="G610">
        <v>2747.8367199999998</v>
      </c>
      <c r="H610">
        <v>0.19553000000000001</v>
      </c>
      <c r="J610">
        <v>2747.8573000000001</v>
      </c>
      <c r="K610">
        <v>8.1890000000000004E-2</v>
      </c>
      <c r="M610">
        <v>2747.8573000000001</v>
      </c>
      <c r="N610">
        <v>4.0759999999999998E-2</v>
      </c>
    </row>
    <row r="611" spans="1:14">
      <c r="A611">
        <v>2745.7799599999998</v>
      </c>
      <c r="B611">
        <v>9.8999999999999999E-4</v>
      </c>
      <c r="D611">
        <v>2745.8381300000001</v>
      </c>
      <c r="E611">
        <v>5.6999999999999998E-4</v>
      </c>
      <c r="G611">
        <v>2745.7799599999998</v>
      </c>
      <c r="H611">
        <v>0.19364000000000001</v>
      </c>
      <c r="J611">
        <v>2745.8005199999998</v>
      </c>
      <c r="K611">
        <v>8.0979999999999996E-2</v>
      </c>
      <c r="M611">
        <v>2745.8005199999998</v>
      </c>
      <c r="N611">
        <v>4.0439999999999997E-2</v>
      </c>
    </row>
    <row r="612" spans="1:14">
      <c r="A612">
        <v>2743.7231999999999</v>
      </c>
      <c r="B612">
        <v>5.0000000000000001E-4</v>
      </c>
      <c r="D612">
        <v>2743.7813299999998</v>
      </c>
      <c r="E612">
        <v>7.2000000000000005E-4</v>
      </c>
      <c r="G612">
        <v>2743.7231999999999</v>
      </c>
      <c r="H612">
        <v>0.19159000000000001</v>
      </c>
      <c r="J612">
        <v>2743.7437399999999</v>
      </c>
      <c r="K612">
        <v>8.0519999999999994E-2</v>
      </c>
      <c r="M612">
        <v>2743.7437399999999</v>
      </c>
      <c r="N612">
        <v>4.0340000000000001E-2</v>
      </c>
    </row>
    <row r="613" spans="1:14">
      <c r="A613">
        <v>2741.6664300000002</v>
      </c>
      <c r="B613">
        <v>1.1E-4</v>
      </c>
      <c r="D613">
        <v>2741.7245200000002</v>
      </c>
      <c r="E613">
        <v>1.5100000000000001E-3</v>
      </c>
      <c r="G613">
        <v>2741.6664300000002</v>
      </c>
      <c r="H613">
        <v>0.19081999999999999</v>
      </c>
      <c r="J613">
        <v>2741.68696</v>
      </c>
      <c r="K613">
        <v>8.0100000000000005E-2</v>
      </c>
      <c r="M613">
        <v>2741.68696</v>
      </c>
      <c r="N613">
        <v>4.0090000000000001E-2</v>
      </c>
    </row>
    <row r="614" spans="1:14">
      <c r="A614">
        <v>2739.6096699999998</v>
      </c>
      <c r="B614">
        <v>0</v>
      </c>
      <c r="D614">
        <v>2739.6677100000002</v>
      </c>
      <c r="E614">
        <v>2.2899999999999999E-3</v>
      </c>
      <c r="G614">
        <v>2739.6096699999998</v>
      </c>
      <c r="H614">
        <v>0.19012000000000001</v>
      </c>
      <c r="J614">
        <v>2739.6301800000001</v>
      </c>
      <c r="K614">
        <v>7.9460000000000003E-2</v>
      </c>
      <c r="M614">
        <v>2739.6301800000001</v>
      </c>
      <c r="N614">
        <v>3.968E-2</v>
      </c>
    </row>
    <row r="615" spans="1:14">
      <c r="A615">
        <v>2737.5529000000001</v>
      </c>
      <c r="B615">
        <v>1.0000000000000001E-5</v>
      </c>
      <c r="D615">
        <v>2737.6109000000001</v>
      </c>
      <c r="E615">
        <v>2.3999999999999998E-3</v>
      </c>
      <c r="G615">
        <v>2737.5529000000001</v>
      </c>
      <c r="H615">
        <v>0.18898000000000001</v>
      </c>
      <c r="J615">
        <v>2737.5734000000002</v>
      </c>
      <c r="K615">
        <v>7.8899999999999998E-2</v>
      </c>
      <c r="M615">
        <v>2737.5734000000002</v>
      </c>
      <c r="N615">
        <v>3.9539999999999999E-2</v>
      </c>
    </row>
    <row r="616" spans="1:14">
      <c r="A616">
        <v>2735.4961400000002</v>
      </c>
      <c r="B616">
        <v>1.6000000000000001E-4</v>
      </c>
      <c r="D616">
        <v>2735.5540999999998</v>
      </c>
      <c r="E616">
        <v>1.73E-3</v>
      </c>
      <c r="G616">
        <v>2735.4961400000002</v>
      </c>
      <c r="H616">
        <v>0.18784999999999999</v>
      </c>
      <c r="J616">
        <v>2735.5166199999999</v>
      </c>
      <c r="K616">
        <v>7.85E-2</v>
      </c>
      <c r="M616">
        <v>2735.5166199999999</v>
      </c>
      <c r="N616">
        <v>3.95E-2</v>
      </c>
    </row>
    <row r="617" spans="1:14">
      <c r="A617">
        <v>2733.4393799999998</v>
      </c>
      <c r="B617">
        <v>2.9E-4</v>
      </c>
      <c r="D617">
        <v>2733.4972899999998</v>
      </c>
      <c r="E617">
        <v>1.0300000000000001E-3</v>
      </c>
      <c r="G617">
        <v>2733.4393799999998</v>
      </c>
      <c r="H617">
        <v>0.18701000000000001</v>
      </c>
      <c r="J617">
        <v>2733.45984</v>
      </c>
      <c r="K617">
        <v>7.8109999999999999E-2</v>
      </c>
      <c r="M617">
        <v>2733.45984</v>
      </c>
      <c r="N617">
        <v>3.9129999999999998E-2</v>
      </c>
    </row>
    <row r="618" spans="1:14">
      <c r="A618">
        <v>2731.3826100000001</v>
      </c>
      <c r="B618">
        <v>1.9000000000000001E-4</v>
      </c>
      <c r="D618">
        <v>2731.4404800000002</v>
      </c>
      <c r="E618">
        <v>8.7000000000000001E-4</v>
      </c>
      <c r="G618">
        <v>2731.3826100000001</v>
      </c>
      <c r="H618">
        <v>0.18640999999999999</v>
      </c>
      <c r="J618">
        <v>2731.4030600000001</v>
      </c>
      <c r="K618">
        <v>7.7630000000000005E-2</v>
      </c>
      <c r="M618">
        <v>2731.4030600000001</v>
      </c>
      <c r="N618">
        <v>3.8379999999999997E-2</v>
      </c>
    </row>
    <row r="619" spans="1:14">
      <c r="A619">
        <v>2729.3258500000002</v>
      </c>
      <c r="B619">
        <v>9.0000000000000006E-5</v>
      </c>
      <c r="D619">
        <v>2729.3836700000002</v>
      </c>
      <c r="E619">
        <v>1.2700000000000001E-3</v>
      </c>
      <c r="G619">
        <v>2729.3258500000002</v>
      </c>
      <c r="H619">
        <v>0.18562000000000001</v>
      </c>
      <c r="J619">
        <v>2729.3462800000002</v>
      </c>
      <c r="K619">
        <v>7.7289999999999998E-2</v>
      </c>
      <c r="M619">
        <v>2729.3462800000002</v>
      </c>
      <c r="N619">
        <v>3.7830000000000003E-2</v>
      </c>
    </row>
    <row r="620" spans="1:14">
      <c r="A620">
        <v>2727.26908</v>
      </c>
      <c r="B620">
        <v>2.3000000000000001E-4</v>
      </c>
      <c r="D620">
        <v>2727.3268699999999</v>
      </c>
      <c r="E620">
        <v>2E-3</v>
      </c>
      <c r="G620">
        <v>2727.26908</v>
      </c>
      <c r="H620">
        <v>0.18456</v>
      </c>
      <c r="J620">
        <v>2727.2894999999999</v>
      </c>
      <c r="K620">
        <v>7.7100000000000002E-2</v>
      </c>
      <c r="M620">
        <v>2727.2894999999999</v>
      </c>
      <c r="N620">
        <v>3.7719999999999997E-2</v>
      </c>
    </row>
    <row r="621" spans="1:14">
      <c r="A621">
        <v>2725.2123200000001</v>
      </c>
      <c r="B621">
        <v>2.4000000000000001E-4</v>
      </c>
      <c r="D621">
        <v>2725.2700599999998</v>
      </c>
      <c r="E621">
        <v>2.5799999999999998E-3</v>
      </c>
      <c r="G621">
        <v>2725.2123200000001</v>
      </c>
      <c r="H621">
        <v>0.18379000000000001</v>
      </c>
      <c r="J621">
        <v>2725.23272</v>
      </c>
      <c r="K621">
        <v>7.6799999999999993E-2</v>
      </c>
      <c r="M621">
        <v>2725.23272</v>
      </c>
      <c r="N621">
        <v>3.7519999999999998E-2</v>
      </c>
    </row>
    <row r="622" spans="1:14">
      <c r="A622">
        <v>2723.1555600000002</v>
      </c>
      <c r="B622">
        <v>8.0000000000000007E-5</v>
      </c>
      <c r="D622">
        <v>2723.2132499999998</v>
      </c>
      <c r="E622">
        <v>2.6099999999999999E-3</v>
      </c>
      <c r="G622">
        <v>2723.1555600000002</v>
      </c>
      <c r="H622">
        <v>0.18345</v>
      </c>
      <c r="J622">
        <v>2723.1759400000001</v>
      </c>
      <c r="K622">
        <v>7.6420000000000002E-2</v>
      </c>
      <c r="M622">
        <v>2723.1759400000001</v>
      </c>
      <c r="N622">
        <v>3.7130000000000003E-2</v>
      </c>
    </row>
    <row r="623" spans="1:14">
      <c r="A623">
        <v>2721.09879</v>
      </c>
      <c r="B623">
        <v>6.0000000000000002E-5</v>
      </c>
      <c r="D623">
        <v>2721.1564400000002</v>
      </c>
      <c r="E623">
        <v>2.0999999999999999E-3</v>
      </c>
      <c r="G623">
        <v>2721.09879</v>
      </c>
      <c r="H623">
        <v>0.18287</v>
      </c>
      <c r="J623">
        <v>2721.1191600000002</v>
      </c>
      <c r="K623">
        <v>7.6039999999999996E-2</v>
      </c>
      <c r="M623">
        <v>2721.1191600000002</v>
      </c>
      <c r="N623">
        <v>3.6839999999999998E-2</v>
      </c>
    </row>
    <row r="624" spans="1:14">
      <c r="A624">
        <v>2719.0420300000001</v>
      </c>
      <c r="B624">
        <v>1.3999999999999999E-4</v>
      </c>
      <c r="D624">
        <v>2719.0996399999999</v>
      </c>
      <c r="E624">
        <v>1.25E-3</v>
      </c>
      <c r="G624">
        <v>2719.0420300000001</v>
      </c>
      <c r="H624">
        <v>0.18192</v>
      </c>
      <c r="J624">
        <v>2719.0623900000001</v>
      </c>
      <c r="K624">
        <v>7.5689999999999993E-2</v>
      </c>
      <c r="M624">
        <v>2719.0623900000001</v>
      </c>
      <c r="N624">
        <v>3.6609999999999997E-2</v>
      </c>
    </row>
    <row r="625" spans="1:14">
      <c r="A625">
        <v>2716.9852599999999</v>
      </c>
      <c r="B625">
        <v>2.5000000000000001E-4</v>
      </c>
      <c r="D625">
        <v>2717.0428299999999</v>
      </c>
      <c r="E625">
        <v>6.4000000000000005E-4</v>
      </c>
      <c r="G625">
        <v>2716.9852599999999</v>
      </c>
      <c r="H625">
        <v>0.18073</v>
      </c>
      <c r="J625">
        <v>2717.0056100000002</v>
      </c>
      <c r="K625">
        <v>7.5429999999999997E-2</v>
      </c>
      <c r="M625">
        <v>2717.0056100000002</v>
      </c>
      <c r="N625">
        <v>3.6240000000000001E-2</v>
      </c>
    </row>
    <row r="626" spans="1:14">
      <c r="A626">
        <v>2714.9285</v>
      </c>
      <c r="B626">
        <v>4.2000000000000002E-4</v>
      </c>
      <c r="D626">
        <v>2714.9860199999998</v>
      </c>
      <c r="E626">
        <v>9.7999999999999997E-4</v>
      </c>
      <c r="G626">
        <v>2714.9285</v>
      </c>
      <c r="H626">
        <v>0.17929999999999999</v>
      </c>
      <c r="J626">
        <v>2714.9488299999998</v>
      </c>
      <c r="K626">
        <v>7.5039999999999996E-2</v>
      </c>
      <c r="M626">
        <v>2714.9488299999998</v>
      </c>
      <c r="N626">
        <v>3.5839999999999997E-2</v>
      </c>
    </row>
    <row r="627" spans="1:14">
      <c r="A627">
        <v>2712.87174</v>
      </c>
      <c r="B627">
        <v>4.6000000000000001E-4</v>
      </c>
      <c r="D627">
        <v>2712.9292099999998</v>
      </c>
      <c r="E627">
        <v>1.99E-3</v>
      </c>
      <c r="G627">
        <v>2712.87174</v>
      </c>
      <c r="H627">
        <v>0.17760999999999999</v>
      </c>
      <c r="J627">
        <v>2712.8920499999999</v>
      </c>
      <c r="K627">
        <v>7.4779999999999999E-2</v>
      </c>
      <c r="M627">
        <v>2712.8920499999999</v>
      </c>
      <c r="N627">
        <v>3.5680000000000003E-2</v>
      </c>
    </row>
    <row r="628" spans="1:14">
      <c r="A628">
        <v>2710.8149699999999</v>
      </c>
      <c r="B628">
        <v>3.6999999999999999E-4</v>
      </c>
      <c r="D628">
        <v>2710.8724099999999</v>
      </c>
      <c r="E628">
        <v>2.3900000000000002E-3</v>
      </c>
      <c r="G628">
        <v>2710.8149699999999</v>
      </c>
      <c r="H628">
        <v>0.17585999999999999</v>
      </c>
      <c r="J628">
        <v>2710.83527</v>
      </c>
      <c r="K628">
        <v>7.4829999999999994E-2</v>
      </c>
      <c r="M628">
        <v>2710.83527</v>
      </c>
      <c r="N628">
        <v>3.56E-2</v>
      </c>
    </row>
    <row r="629" spans="1:14">
      <c r="A629">
        <v>2708.75821</v>
      </c>
      <c r="B629">
        <v>3.5E-4</v>
      </c>
      <c r="D629">
        <v>2708.8155999999999</v>
      </c>
      <c r="E629">
        <v>1.56E-3</v>
      </c>
      <c r="G629">
        <v>2708.75821</v>
      </c>
      <c r="H629">
        <v>0.17483000000000001</v>
      </c>
      <c r="J629">
        <v>2708.7784900000001</v>
      </c>
      <c r="K629">
        <v>7.4700000000000003E-2</v>
      </c>
      <c r="M629">
        <v>2708.7784900000001</v>
      </c>
      <c r="N629">
        <v>3.5020000000000003E-2</v>
      </c>
    </row>
    <row r="630" spans="1:14">
      <c r="A630">
        <v>2706.7014399999998</v>
      </c>
      <c r="B630">
        <v>3.3E-4</v>
      </c>
      <c r="D630">
        <v>2706.7587899999999</v>
      </c>
      <c r="E630">
        <v>8.5999999999999998E-4</v>
      </c>
      <c r="G630">
        <v>2706.7014399999998</v>
      </c>
      <c r="H630">
        <v>0.17441000000000001</v>
      </c>
      <c r="J630">
        <v>2706.7217099999998</v>
      </c>
      <c r="K630">
        <v>7.4219999999999994E-2</v>
      </c>
      <c r="M630">
        <v>2706.7217099999998</v>
      </c>
      <c r="N630">
        <v>3.4189999999999998E-2</v>
      </c>
    </row>
    <row r="631" spans="1:14">
      <c r="A631">
        <v>2704.6446799999999</v>
      </c>
      <c r="B631">
        <v>4.2000000000000002E-4</v>
      </c>
      <c r="D631">
        <v>2704.7019799999998</v>
      </c>
      <c r="E631">
        <v>1.5499999999999999E-3</v>
      </c>
      <c r="G631">
        <v>2704.6446799999999</v>
      </c>
      <c r="H631">
        <v>0.17404</v>
      </c>
      <c r="J631">
        <v>2704.6649299999999</v>
      </c>
      <c r="K631">
        <v>7.3910000000000003E-2</v>
      </c>
      <c r="M631">
        <v>2704.6649299999999</v>
      </c>
      <c r="N631">
        <v>3.4049999999999997E-2</v>
      </c>
    </row>
    <row r="632" spans="1:14">
      <c r="A632">
        <v>2702.5879199999999</v>
      </c>
      <c r="B632">
        <v>7.3999999999999999E-4</v>
      </c>
      <c r="D632">
        <v>2702.64518</v>
      </c>
      <c r="E632">
        <v>2.4599999999999999E-3</v>
      </c>
      <c r="G632">
        <v>2702.5879199999999</v>
      </c>
      <c r="H632">
        <v>0.1741</v>
      </c>
      <c r="J632">
        <v>2702.60815</v>
      </c>
      <c r="K632">
        <v>7.3980000000000004E-2</v>
      </c>
      <c r="M632">
        <v>2702.60815</v>
      </c>
      <c r="N632">
        <v>3.4599999999999999E-2</v>
      </c>
    </row>
    <row r="633" spans="1:14">
      <c r="A633">
        <v>2700.5311499999998</v>
      </c>
      <c r="B633">
        <v>1.0499999999999999E-3</v>
      </c>
      <c r="D633">
        <v>2700.5883699999999</v>
      </c>
      <c r="E633">
        <v>2.7000000000000001E-3</v>
      </c>
      <c r="G633">
        <v>2700.5311499999998</v>
      </c>
      <c r="H633">
        <v>0.17416000000000001</v>
      </c>
      <c r="J633">
        <v>2700.5513700000001</v>
      </c>
      <c r="K633">
        <v>7.3980000000000004E-2</v>
      </c>
      <c r="M633">
        <v>2700.5513700000001</v>
      </c>
      <c r="N633">
        <v>3.4970000000000001E-2</v>
      </c>
    </row>
    <row r="634" spans="1:14">
      <c r="A634">
        <v>2698.4743899999999</v>
      </c>
      <c r="B634">
        <v>1.1299999999999999E-3</v>
      </c>
      <c r="D634">
        <v>2698.5315599999999</v>
      </c>
      <c r="E634">
        <v>3.2499999999999999E-3</v>
      </c>
      <c r="G634">
        <v>2698.4743899999999</v>
      </c>
      <c r="H634">
        <v>0.17337</v>
      </c>
      <c r="J634">
        <v>2698.4945899999998</v>
      </c>
      <c r="K634">
        <v>7.3700000000000002E-2</v>
      </c>
      <c r="M634">
        <v>2698.4945899999998</v>
      </c>
      <c r="N634">
        <v>3.5029999999999999E-2</v>
      </c>
    </row>
    <row r="635" spans="1:14">
      <c r="A635">
        <v>2696.4176200000002</v>
      </c>
      <c r="B635">
        <v>9.6000000000000002E-4</v>
      </c>
      <c r="D635">
        <v>2696.4747499999999</v>
      </c>
      <c r="E635">
        <v>4.2100000000000002E-3</v>
      </c>
      <c r="G635">
        <v>2696.4176200000002</v>
      </c>
      <c r="H635">
        <v>0.17236000000000001</v>
      </c>
      <c r="J635">
        <v>2696.4378099999999</v>
      </c>
      <c r="K635">
        <v>7.3609999999999995E-2</v>
      </c>
      <c r="M635">
        <v>2696.4378099999999</v>
      </c>
      <c r="N635">
        <v>3.5150000000000001E-2</v>
      </c>
    </row>
    <row r="636" spans="1:14">
      <c r="A636">
        <v>2694.3608599999998</v>
      </c>
      <c r="B636">
        <v>6.8999999999999997E-4</v>
      </c>
      <c r="D636">
        <v>2694.4179399999998</v>
      </c>
      <c r="E636">
        <v>4.5300000000000002E-3</v>
      </c>
      <c r="G636">
        <v>2694.3608599999998</v>
      </c>
      <c r="H636">
        <v>0.17136999999999999</v>
      </c>
      <c r="J636">
        <v>2694.38103</v>
      </c>
      <c r="K636">
        <v>7.3700000000000002E-2</v>
      </c>
      <c r="M636">
        <v>2694.38103</v>
      </c>
      <c r="N636">
        <v>3.5180000000000003E-2</v>
      </c>
    </row>
    <row r="637" spans="1:14">
      <c r="A637">
        <v>2692.3040999999998</v>
      </c>
      <c r="B637">
        <v>5.0000000000000001E-4</v>
      </c>
      <c r="D637">
        <v>2692.36114</v>
      </c>
      <c r="E637">
        <v>3.98E-3</v>
      </c>
      <c r="G637">
        <v>2692.3040999999998</v>
      </c>
      <c r="H637">
        <v>0.17030000000000001</v>
      </c>
      <c r="J637">
        <v>2692.3242500000001</v>
      </c>
      <c r="K637">
        <v>7.3749999999999996E-2</v>
      </c>
      <c r="M637">
        <v>2692.3242500000001</v>
      </c>
      <c r="N637">
        <v>3.499E-2</v>
      </c>
    </row>
    <row r="638" spans="1:14">
      <c r="A638">
        <v>2690.2473300000001</v>
      </c>
      <c r="B638">
        <v>3.6999999999999999E-4</v>
      </c>
      <c r="D638">
        <v>2690.3043299999999</v>
      </c>
      <c r="E638">
        <v>3.5000000000000001E-3</v>
      </c>
      <c r="G638">
        <v>2690.2473300000001</v>
      </c>
      <c r="H638">
        <v>0.16928000000000001</v>
      </c>
      <c r="J638">
        <v>2690.2674699999998</v>
      </c>
      <c r="K638">
        <v>7.3789999999999994E-2</v>
      </c>
      <c r="M638">
        <v>2690.2674699999998</v>
      </c>
      <c r="N638">
        <v>3.4689999999999999E-2</v>
      </c>
    </row>
    <row r="639" spans="1:14">
      <c r="A639">
        <v>2688.1905700000002</v>
      </c>
      <c r="B639">
        <v>3.6999999999999999E-4</v>
      </c>
      <c r="D639">
        <v>2688.2475199999999</v>
      </c>
      <c r="E639">
        <v>3.5300000000000002E-3</v>
      </c>
      <c r="G639">
        <v>2688.1905700000002</v>
      </c>
      <c r="H639">
        <v>0.16844000000000001</v>
      </c>
      <c r="J639">
        <v>2688.2106899999999</v>
      </c>
      <c r="K639">
        <v>7.3630000000000001E-2</v>
      </c>
      <c r="M639">
        <v>2688.2106899999999</v>
      </c>
      <c r="N639">
        <v>3.4380000000000001E-2</v>
      </c>
    </row>
    <row r="640" spans="1:14">
      <c r="A640">
        <v>2686.1338000000001</v>
      </c>
      <c r="B640">
        <v>4.6999999999999999E-4</v>
      </c>
      <c r="D640">
        <v>2686.1907099999999</v>
      </c>
      <c r="E640">
        <v>3.6600000000000001E-3</v>
      </c>
      <c r="G640">
        <v>2686.1338000000001</v>
      </c>
      <c r="H640">
        <v>0.16807</v>
      </c>
      <c r="J640">
        <v>2686.15391</v>
      </c>
      <c r="K640">
        <v>7.3380000000000001E-2</v>
      </c>
      <c r="M640">
        <v>2686.15391</v>
      </c>
      <c r="N640">
        <v>3.4349999999999999E-2</v>
      </c>
    </row>
    <row r="641" spans="1:14">
      <c r="A641">
        <v>2684.0770400000001</v>
      </c>
      <c r="B641">
        <v>5.9000000000000003E-4</v>
      </c>
      <c r="D641">
        <v>2684.13391</v>
      </c>
      <c r="E641">
        <v>3.8700000000000002E-3</v>
      </c>
      <c r="G641">
        <v>2684.0770400000001</v>
      </c>
      <c r="H641">
        <v>0.16743</v>
      </c>
      <c r="J641">
        <v>2684.0971399999999</v>
      </c>
      <c r="K641">
        <v>7.356E-2</v>
      </c>
      <c r="M641">
        <v>2684.0971399999999</v>
      </c>
      <c r="N641">
        <v>3.4509999999999999E-2</v>
      </c>
    </row>
    <row r="642" spans="1:14">
      <c r="A642">
        <v>2682.0202800000002</v>
      </c>
      <c r="B642">
        <v>7.9000000000000001E-4</v>
      </c>
      <c r="D642">
        <v>2682.0771</v>
      </c>
      <c r="E642">
        <v>4.4600000000000004E-3</v>
      </c>
      <c r="G642">
        <v>2682.0202800000002</v>
      </c>
      <c r="H642">
        <v>0.16619999999999999</v>
      </c>
      <c r="J642">
        <v>2682.04036</v>
      </c>
      <c r="K642">
        <v>7.3870000000000005E-2</v>
      </c>
      <c r="M642">
        <v>2682.04036</v>
      </c>
      <c r="N642">
        <v>3.4450000000000001E-2</v>
      </c>
    </row>
    <row r="643" spans="1:14">
      <c r="A643">
        <v>2679.96351</v>
      </c>
      <c r="B643">
        <v>9.3000000000000005E-4</v>
      </c>
      <c r="D643">
        <v>2680.0202899999999</v>
      </c>
      <c r="E643">
        <v>5.1000000000000004E-3</v>
      </c>
      <c r="G643">
        <v>2679.96351</v>
      </c>
      <c r="H643">
        <v>0.16524</v>
      </c>
      <c r="J643">
        <v>2679.9835800000001</v>
      </c>
      <c r="K643">
        <v>7.3880000000000001E-2</v>
      </c>
      <c r="M643">
        <v>2679.9835800000001</v>
      </c>
      <c r="N643">
        <v>3.4130000000000001E-2</v>
      </c>
    </row>
    <row r="644" spans="1:14">
      <c r="A644">
        <v>2677.9067500000001</v>
      </c>
      <c r="B644">
        <v>7.7999999999999999E-4</v>
      </c>
      <c r="D644">
        <v>2677.9634799999999</v>
      </c>
      <c r="E644">
        <v>5.1000000000000004E-3</v>
      </c>
      <c r="G644">
        <v>2677.9067500000001</v>
      </c>
      <c r="H644">
        <v>0.16466</v>
      </c>
      <c r="J644">
        <v>2677.9268000000002</v>
      </c>
      <c r="K644">
        <v>7.3840000000000003E-2</v>
      </c>
      <c r="M644">
        <v>2677.9268000000002</v>
      </c>
      <c r="N644">
        <v>3.3820000000000003E-2</v>
      </c>
    </row>
    <row r="645" spans="1:14">
      <c r="A645">
        <v>2675.84998</v>
      </c>
      <c r="B645">
        <v>5.0000000000000001E-4</v>
      </c>
      <c r="D645">
        <v>2675.9066800000001</v>
      </c>
      <c r="E645">
        <v>4.7099999999999998E-3</v>
      </c>
      <c r="G645">
        <v>2675.84998</v>
      </c>
      <c r="H645">
        <v>0.16400000000000001</v>
      </c>
      <c r="J645">
        <v>2675.8700199999998</v>
      </c>
      <c r="K645">
        <v>7.3959999999999998E-2</v>
      </c>
      <c r="M645">
        <v>2675.8700199999998</v>
      </c>
      <c r="N645">
        <v>3.3790000000000001E-2</v>
      </c>
    </row>
    <row r="646" spans="1:14">
      <c r="A646">
        <v>2673.79322</v>
      </c>
      <c r="B646">
        <v>3.2000000000000003E-4</v>
      </c>
      <c r="D646">
        <v>2673.84987</v>
      </c>
      <c r="E646">
        <v>4.8500000000000001E-3</v>
      </c>
      <c r="G646">
        <v>2673.79322</v>
      </c>
      <c r="H646">
        <v>0.16295000000000001</v>
      </c>
      <c r="J646">
        <v>2673.81324</v>
      </c>
      <c r="K646">
        <v>7.4060000000000001E-2</v>
      </c>
      <c r="M646">
        <v>2673.81324</v>
      </c>
      <c r="N646">
        <v>3.397E-2</v>
      </c>
    </row>
    <row r="647" spans="1:14">
      <c r="A647">
        <v>2671.7364600000001</v>
      </c>
      <c r="B647">
        <v>5.1000000000000004E-4</v>
      </c>
      <c r="D647">
        <v>2671.79306</v>
      </c>
      <c r="E647">
        <v>5.5300000000000002E-3</v>
      </c>
      <c r="G647">
        <v>2671.7364600000001</v>
      </c>
      <c r="H647">
        <v>0.16172</v>
      </c>
      <c r="J647">
        <v>2671.7564600000001</v>
      </c>
      <c r="K647">
        <v>7.3959999999999998E-2</v>
      </c>
      <c r="M647">
        <v>2671.7564600000001</v>
      </c>
      <c r="N647">
        <v>3.406E-2</v>
      </c>
    </row>
    <row r="648" spans="1:14">
      <c r="A648">
        <v>2669.6796899999999</v>
      </c>
      <c r="B648">
        <v>1.06E-3</v>
      </c>
      <c r="D648">
        <v>2669.7362499999999</v>
      </c>
      <c r="E648">
        <v>6.3E-3</v>
      </c>
      <c r="G648">
        <v>2669.6796899999999</v>
      </c>
      <c r="H648">
        <v>0.16058</v>
      </c>
      <c r="J648">
        <v>2669.6996800000002</v>
      </c>
      <c r="K648">
        <v>7.3700000000000002E-2</v>
      </c>
      <c r="M648">
        <v>2669.6996800000002</v>
      </c>
      <c r="N648">
        <v>3.3959999999999997E-2</v>
      </c>
    </row>
    <row r="649" spans="1:14">
      <c r="A649">
        <v>2667.62293</v>
      </c>
      <c r="B649">
        <v>1.3500000000000001E-3</v>
      </c>
      <c r="D649">
        <v>2667.6794500000001</v>
      </c>
      <c r="E649">
        <v>7.2899999999999996E-3</v>
      </c>
      <c r="G649">
        <v>2667.62293</v>
      </c>
      <c r="H649">
        <v>0.15958</v>
      </c>
      <c r="J649">
        <v>2667.6428999999998</v>
      </c>
      <c r="K649">
        <v>7.3480000000000004E-2</v>
      </c>
      <c r="M649">
        <v>2667.6428999999998</v>
      </c>
      <c r="N649">
        <v>3.372E-2</v>
      </c>
    </row>
    <row r="650" spans="1:14">
      <c r="A650">
        <v>2665.5661599999999</v>
      </c>
      <c r="B650">
        <v>1.31E-3</v>
      </c>
      <c r="D650">
        <v>2665.62264</v>
      </c>
      <c r="E650">
        <v>8.1200000000000005E-3</v>
      </c>
      <c r="G650">
        <v>2665.5661599999999</v>
      </c>
      <c r="H650">
        <v>0.15875</v>
      </c>
      <c r="J650">
        <v>2665.5861199999999</v>
      </c>
      <c r="K650">
        <v>7.3359999999999995E-2</v>
      </c>
      <c r="M650">
        <v>2665.5861199999999</v>
      </c>
      <c r="N650">
        <v>3.3550000000000003E-2</v>
      </c>
    </row>
    <row r="651" spans="1:14">
      <c r="A651">
        <v>2663.5093999999999</v>
      </c>
      <c r="B651">
        <v>1.4499999999999999E-3</v>
      </c>
      <c r="D651">
        <v>2663.56583</v>
      </c>
      <c r="E651">
        <v>8.1899999999999994E-3</v>
      </c>
      <c r="G651">
        <v>2663.5093999999999</v>
      </c>
      <c r="H651">
        <v>0.15795999999999999</v>
      </c>
      <c r="J651">
        <v>2663.52934</v>
      </c>
      <c r="K651">
        <v>7.3249999999999996E-2</v>
      </c>
      <c r="M651">
        <v>2663.52934</v>
      </c>
      <c r="N651">
        <v>3.3520000000000001E-2</v>
      </c>
    </row>
    <row r="652" spans="1:14">
      <c r="A652">
        <v>2661.45264</v>
      </c>
      <c r="B652">
        <v>1.6199999999999999E-3</v>
      </c>
      <c r="D652">
        <v>2661.50902</v>
      </c>
      <c r="E652">
        <v>7.9100000000000004E-3</v>
      </c>
      <c r="G652">
        <v>2661.45264</v>
      </c>
      <c r="H652">
        <v>0.1578</v>
      </c>
      <c r="J652">
        <v>2661.4725600000002</v>
      </c>
      <c r="K652">
        <v>7.3029999999999998E-2</v>
      </c>
      <c r="M652">
        <v>2661.4725600000002</v>
      </c>
      <c r="N652">
        <v>3.3270000000000001E-2</v>
      </c>
    </row>
    <row r="653" spans="1:14">
      <c r="A653">
        <v>2659.3958699999998</v>
      </c>
      <c r="B653">
        <v>1.48E-3</v>
      </c>
      <c r="D653">
        <v>2659.4522200000001</v>
      </c>
      <c r="E653">
        <v>8.09E-3</v>
      </c>
      <c r="G653">
        <v>2659.3958699999998</v>
      </c>
      <c r="H653">
        <v>0.15809000000000001</v>
      </c>
      <c r="J653">
        <v>2659.4157799999998</v>
      </c>
      <c r="K653">
        <v>7.2749999999999995E-2</v>
      </c>
      <c r="M653">
        <v>2659.4157799999998</v>
      </c>
      <c r="N653">
        <v>3.2739999999999998E-2</v>
      </c>
    </row>
    <row r="654" spans="1:14">
      <c r="A654">
        <v>2657.3391099999999</v>
      </c>
      <c r="B654">
        <v>1.4E-3</v>
      </c>
      <c r="D654">
        <v>2657.3954100000001</v>
      </c>
      <c r="E654">
        <v>9.0399999999999994E-3</v>
      </c>
      <c r="G654">
        <v>2657.3391099999999</v>
      </c>
      <c r="H654">
        <v>0.15719</v>
      </c>
      <c r="J654">
        <v>2657.3589999999999</v>
      </c>
      <c r="K654">
        <v>7.2620000000000004E-2</v>
      </c>
      <c r="M654">
        <v>2657.3589999999999</v>
      </c>
      <c r="N654">
        <v>3.2259999999999997E-2</v>
      </c>
    </row>
    <row r="655" spans="1:14">
      <c r="A655">
        <v>2655.2823400000002</v>
      </c>
      <c r="B655">
        <v>1.56E-3</v>
      </c>
      <c r="D655">
        <v>2655.3386</v>
      </c>
      <c r="E655">
        <v>9.8899999999999995E-3</v>
      </c>
      <c r="G655">
        <v>2655.2823400000002</v>
      </c>
      <c r="H655">
        <v>0.15565999999999999</v>
      </c>
      <c r="J655">
        <v>2655.30222</v>
      </c>
      <c r="K655">
        <v>7.2510000000000005E-2</v>
      </c>
      <c r="M655">
        <v>2655.30222</v>
      </c>
      <c r="N655">
        <v>3.1789999999999999E-2</v>
      </c>
    </row>
    <row r="656" spans="1:14">
      <c r="A656">
        <v>2653.2255799999998</v>
      </c>
      <c r="B656">
        <v>1.6000000000000001E-3</v>
      </c>
      <c r="D656">
        <v>2653.28179</v>
      </c>
      <c r="E656">
        <v>1.013E-2</v>
      </c>
      <c r="G656">
        <v>2653.2255799999998</v>
      </c>
      <c r="H656">
        <v>0.15461</v>
      </c>
      <c r="J656">
        <v>2653.2454400000001</v>
      </c>
      <c r="K656">
        <v>7.2109999999999994E-2</v>
      </c>
      <c r="M656">
        <v>2653.2454400000001</v>
      </c>
      <c r="N656">
        <v>3.1E-2</v>
      </c>
    </row>
    <row r="657" spans="1:14">
      <c r="A657">
        <v>2651.1688199999999</v>
      </c>
      <c r="B657">
        <v>1.5499999999999999E-3</v>
      </c>
      <c r="D657">
        <v>2651.2249900000002</v>
      </c>
      <c r="E657">
        <v>1.035E-2</v>
      </c>
      <c r="G657">
        <v>2651.1688199999999</v>
      </c>
      <c r="H657">
        <v>0.15321000000000001</v>
      </c>
      <c r="J657">
        <v>2651.1886599999998</v>
      </c>
      <c r="K657">
        <v>7.1639999999999995E-2</v>
      </c>
      <c r="M657">
        <v>2651.1886599999998</v>
      </c>
      <c r="N657">
        <v>3.0210000000000001E-2</v>
      </c>
    </row>
    <row r="658" spans="1:14">
      <c r="A658">
        <v>2649.1120500000002</v>
      </c>
      <c r="B658">
        <v>1.6000000000000001E-3</v>
      </c>
      <c r="D658">
        <v>2649.1681800000001</v>
      </c>
      <c r="E658">
        <v>1.0580000000000001E-2</v>
      </c>
      <c r="G658">
        <v>2649.1120500000002</v>
      </c>
      <c r="H658">
        <v>0.15101999999999999</v>
      </c>
      <c r="J658">
        <v>2649.1318900000001</v>
      </c>
      <c r="K658">
        <v>7.1290000000000006E-2</v>
      </c>
      <c r="M658">
        <v>2649.1318900000001</v>
      </c>
      <c r="N658">
        <v>2.9870000000000001E-2</v>
      </c>
    </row>
    <row r="659" spans="1:14">
      <c r="A659">
        <v>2647.0552899999998</v>
      </c>
      <c r="B659">
        <v>1.5900000000000001E-3</v>
      </c>
      <c r="D659">
        <v>2647.1113700000001</v>
      </c>
      <c r="E659">
        <v>1.044E-2</v>
      </c>
      <c r="G659">
        <v>2647.0552899999998</v>
      </c>
      <c r="H659">
        <v>0.14879999999999999</v>
      </c>
      <c r="J659">
        <v>2647.0751100000002</v>
      </c>
      <c r="K659">
        <v>7.0930000000000007E-2</v>
      </c>
      <c r="M659">
        <v>2647.0751100000002</v>
      </c>
      <c r="N659">
        <v>2.9700000000000001E-2</v>
      </c>
    </row>
    <row r="660" spans="1:14">
      <c r="A660">
        <v>2644.9985200000001</v>
      </c>
      <c r="B660">
        <v>1.58E-3</v>
      </c>
      <c r="D660">
        <v>2645.05456</v>
      </c>
      <c r="E660">
        <v>1.0319999999999999E-2</v>
      </c>
      <c r="G660">
        <v>2644.9985200000001</v>
      </c>
      <c r="H660">
        <v>0.14721000000000001</v>
      </c>
      <c r="J660">
        <v>2645.0183299999999</v>
      </c>
      <c r="K660">
        <v>7.0480000000000001E-2</v>
      </c>
      <c r="M660">
        <v>2645.0183299999999</v>
      </c>
      <c r="N660">
        <v>2.9440000000000001E-2</v>
      </c>
    </row>
    <row r="661" spans="1:14">
      <c r="A661">
        <v>2642.9417600000002</v>
      </c>
      <c r="B661">
        <v>1.6900000000000001E-3</v>
      </c>
      <c r="D661">
        <v>2642.99775</v>
      </c>
      <c r="E661">
        <v>1.074E-2</v>
      </c>
      <c r="G661">
        <v>2642.9417600000002</v>
      </c>
      <c r="H661">
        <v>0.14613000000000001</v>
      </c>
      <c r="J661">
        <v>2642.96155</v>
      </c>
      <c r="K661">
        <v>6.9889999999999994E-2</v>
      </c>
      <c r="M661">
        <v>2642.96155</v>
      </c>
      <c r="N661">
        <v>2.9020000000000001E-2</v>
      </c>
    </row>
    <row r="662" spans="1:14">
      <c r="A662">
        <v>2640.8850000000002</v>
      </c>
      <c r="B662">
        <v>1.7899999999999999E-3</v>
      </c>
      <c r="D662">
        <v>2640.9409500000002</v>
      </c>
      <c r="E662">
        <v>1.1039999999999999E-2</v>
      </c>
      <c r="G662">
        <v>2640.8850000000002</v>
      </c>
      <c r="H662">
        <v>0.14541000000000001</v>
      </c>
      <c r="J662">
        <v>2640.9047700000001</v>
      </c>
      <c r="K662">
        <v>6.9159999999999999E-2</v>
      </c>
      <c r="M662">
        <v>2640.9047700000001</v>
      </c>
      <c r="N662">
        <v>2.828E-2</v>
      </c>
    </row>
    <row r="663" spans="1:14">
      <c r="A663">
        <v>2638.8282300000001</v>
      </c>
      <c r="B663">
        <v>1.9E-3</v>
      </c>
      <c r="D663">
        <v>2638.8841400000001</v>
      </c>
      <c r="E663">
        <v>1.069E-2</v>
      </c>
      <c r="G663">
        <v>2638.8282300000001</v>
      </c>
      <c r="H663">
        <v>0.14380999999999999</v>
      </c>
      <c r="J663">
        <v>2638.8479900000002</v>
      </c>
      <c r="K663">
        <v>6.8570000000000006E-2</v>
      </c>
      <c r="M663">
        <v>2638.8479900000002</v>
      </c>
      <c r="N663">
        <v>2.7490000000000001E-2</v>
      </c>
    </row>
    <row r="664" spans="1:14">
      <c r="A664">
        <v>2636.7714700000001</v>
      </c>
      <c r="B664">
        <v>1.91E-3</v>
      </c>
      <c r="D664">
        <v>2636.8273300000001</v>
      </c>
      <c r="E664">
        <v>1.0410000000000001E-2</v>
      </c>
      <c r="G664">
        <v>2636.7714700000001</v>
      </c>
      <c r="H664">
        <v>0.14101</v>
      </c>
      <c r="J664">
        <v>2636.7912099999999</v>
      </c>
      <c r="K664">
        <v>6.8140000000000006E-2</v>
      </c>
      <c r="M664">
        <v>2636.7912099999999</v>
      </c>
      <c r="N664">
        <v>2.7009999999999999E-2</v>
      </c>
    </row>
    <row r="665" spans="1:14">
      <c r="A665">
        <v>2634.7147</v>
      </c>
      <c r="B665">
        <v>1.48E-3</v>
      </c>
      <c r="D665">
        <v>2634.77052</v>
      </c>
      <c r="E665">
        <v>1.022E-2</v>
      </c>
      <c r="G665">
        <v>2634.7147</v>
      </c>
      <c r="H665">
        <v>0.13914000000000001</v>
      </c>
      <c r="J665">
        <v>2634.73443</v>
      </c>
      <c r="K665">
        <v>6.762E-2</v>
      </c>
      <c r="M665">
        <v>2634.73443</v>
      </c>
      <c r="N665">
        <v>2.6689999999999998E-2</v>
      </c>
    </row>
    <row r="666" spans="1:14">
      <c r="A666">
        <v>2632.6579400000001</v>
      </c>
      <c r="B666">
        <v>1.0399999999999999E-3</v>
      </c>
      <c r="D666">
        <v>2632.7137200000002</v>
      </c>
      <c r="E666">
        <v>9.5899999999999996E-3</v>
      </c>
      <c r="G666">
        <v>2632.6579400000001</v>
      </c>
      <c r="H666">
        <v>0.13850999999999999</v>
      </c>
      <c r="J666">
        <v>2632.6776500000001</v>
      </c>
      <c r="K666">
        <v>6.7239999999999994E-2</v>
      </c>
      <c r="M666">
        <v>2632.6776500000001</v>
      </c>
      <c r="N666">
        <v>2.6079999999999999E-2</v>
      </c>
    </row>
    <row r="667" spans="1:14">
      <c r="A667">
        <v>2630.6011800000001</v>
      </c>
      <c r="B667">
        <v>1.0200000000000001E-3</v>
      </c>
      <c r="D667">
        <v>2630.6569100000002</v>
      </c>
      <c r="E667">
        <v>8.6899999999999998E-3</v>
      </c>
      <c r="G667">
        <v>2630.6011800000001</v>
      </c>
      <c r="H667">
        <v>0.13766</v>
      </c>
      <c r="J667">
        <v>2630.6208700000002</v>
      </c>
      <c r="K667">
        <v>6.7070000000000005E-2</v>
      </c>
      <c r="M667">
        <v>2630.6208700000002</v>
      </c>
      <c r="N667">
        <v>2.5399999999999999E-2</v>
      </c>
    </row>
    <row r="668" spans="1:14">
      <c r="A668">
        <v>2628.54441</v>
      </c>
      <c r="B668">
        <v>1.09E-3</v>
      </c>
      <c r="D668">
        <v>2628.6001000000001</v>
      </c>
      <c r="E668">
        <v>7.5399999999999998E-3</v>
      </c>
      <c r="G668">
        <v>2628.54441</v>
      </c>
      <c r="H668">
        <v>0.13664000000000001</v>
      </c>
      <c r="J668">
        <v>2628.5640899999999</v>
      </c>
      <c r="K668">
        <v>6.6640000000000005E-2</v>
      </c>
      <c r="M668">
        <v>2628.5640899999999</v>
      </c>
      <c r="N668">
        <v>2.4989999999999998E-2</v>
      </c>
    </row>
    <row r="669" spans="1:14">
      <c r="A669">
        <v>2626.48765</v>
      </c>
      <c r="B669">
        <v>1.4E-3</v>
      </c>
      <c r="D669">
        <v>2626.5432900000001</v>
      </c>
      <c r="E669">
        <v>6.4900000000000001E-3</v>
      </c>
      <c r="G669">
        <v>2626.48765</v>
      </c>
      <c r="H669">
        <v>0.13592000000000001</v>
      </c>
      <c r="J669">
        <v>2626.50731</v>
      </c>
      <c r="K669">
        <v>6.59E-2</v>
      </c>
      <c r="M669">
        <v>2626.50731</v>
      </c>
      <c r="N669">
        <v>2.4500000000000001E-2</v>
      </c>
    </row>
    <row r="670" spans="1:14">
      <c r="A670">
        <v>2624.4308799999999</v>
      </c>
      <c r="B670">
        <v>1.9400000000000001E-3</v>
      </c>
      <c r="D670">
        <v>2624.4864899999998</v>
      </c>
      <c r="E670">
        <v>6.7000000000000002E-3</v>
      </c>
      <c r="G670">
        <v>2624.4308799999999</v>
      </c>
      <c r="H670">
        <v>0.13525000000000001</v>
      </c>
      <c r="J670">
        <v>2624.4505300000001</v>
      </c>
      <c r="K670">
        <v>6.5210000000000004E-2</v>
      </c>
      <c r="M670">
        <v>2624.4505300000001</v>
      </c>
      <c r="N670">
        <v>2.3890000000000002E-2</v>
      </c>
    </row>
    <row r="671" spans="1:14">
      <c r="A671">
        <v>2622.3741199999999</v>
      </c>
      <c r="B671">
        <v>1.8600000000000001E-3</v>
      </c>
      <c r="D671">
        <v>2622.4296800000002</v>
      </c>
      <c r="E671">
        <v>8.0499999999999999E-3</v>
      </c>
      <c r="G671">
        <v>2622.3741199999999</v>
      </c>
      <c r="H671">
        <v>0.13399</v>
      </c>
      <c r="J671">
        <v>2622.3937500000002</v>
      </c>
      <c r="K671">
        <v>6.4949999999999994E-2</v>
      </c>
      <c r="M671">
        <v>2622.3937500000002</v>
      </c>
      <c r="N671">
        <v>2.3550000000000001E-2</v>
      </c>
    </row>
    <row r="672" spans="1:14">
      <c r="A672">
        <v>2620.31736</v>
      </c>
      <c r="B672">
        <v>1.2999999999999999E-3</v>
      </c>
      <c r="D672">
        <v>2620.3728700000001</v>
      </c>
      <c r="E672">
        <v>8.8500000000000002E-3</v>
      </c>
      <c r="G672">
        <v>2620.31736</v>
      </c>
      <c r="H672">
        <v>0.13134999999999999</v>
      </c>
      <c r="J672">
        <v>2620.3369699999998</v>
      </c>
      <c r="K672">
        <v>6.5030000000000004E-2</v>
      </c>
      <c r="M672">
        <v>2620.3369699999998</v>
      </c>
      <c r="N672">
        <v>2.342E-2</v>
      </c>
    </row>
    <row r="673" spans="1:14">
      <c r="A673">
        <v>2618.2605899999999</v>
      </c>
      <c r="B673">
        <v>1.06E-3</v>
      </c>
      <c r="D673">
        <v>2618.3160600000001</v>
      </c>
      <c r="E673">
        <v>8.8800000000000007E-3</v>
      </c>
      <c r="G673">
        <v>2618.2605899999999</v>
      </c>
      <c r="H673">
        <v>0.12909000000000001</v>
      </c>
      <c r="J673">
        <v>2618.2801899999999</v>
      </c>
      <c r="K673">
        <v>6.4869999999999997E-2</v>
      </c>
      <c r="M673">
        <v>2618.2801899999999</v>
      </c>
      <c r="N673">
        <v>2.3230000000000001E-2</v>
      </c>
    </row>
    <row r="674" spans="1:14">
      <c r="A674">
        <v>2616.2038299999999</v>
      </c>
      <c r="B674">
        <v>1.1199999999999999E-3</v>
      </c>
      <c r="D674">
        <v>2616.2592599999998</v>
      </c>
      <c r="E674">
        <v>8.5599999999999999E-3</v>
      </c>
      <c r="G674">
        <v>2616.2038299999999</v>
      </c>
      <c r="H674">
        <v>0.12891</v>
      </c>
      <c r="J674">
        <v>2616.2234100000001</v>
      </c>
      <c r="K674">
        <v>6.4199999999999993E-2</v>
      </c>
      <c r="M674">
        <v>2616.2234100000001</v>
      </c>
      <c r="N674">
        <v>2.299E-2</v>
      </c>
    </row>
    <row r="675" spans="1:14">
      <c r="A675">
        <v>2614.1470599999998</v>
      </c>
      <c r="B675">
        <v>1.16E-3</v>
      </c>
      <c r="D675">
        <v>2614.2024500000002</v>
      </c>
      <c r="E675">
        <v>7.3099999999999997E-3</v>
      </c>
      <c r="G675">
        <v>2614.1470599999998</v>
      </c>
      <c r="H675">
        <v>0.12845000000000001</v>
      </c>
      <c r="J675">
        <v>2614.1666399999999</v>
      </c>
      <c r="K675">
        <v>6.3479999999999995E-2</v>
      </c>
      <c r="M675">
        <v>2614.1666399999999</v>
      </c>
      <c r="N675">
        <v>2.273E-2</v>
      </c>
    </row>
    <row r="676" spans="1:14">
      <c r="A676">
        <v>2612.0902999999998</v>
      </c>
      <c r="B676">
        <v>1E-3</v>
      </c>
      <c r="D676">
        <v>2612.1456400000002</v>
      </c>
      <c r="E676">
        <v>6.1199999999999996E-3</v>
      </c>
      <c r="G676">
        <v>2612.0902999999998</v>
      </c>
      <c r="H676">
        <v>0.1275</v>
      </c>
      <c r="J676">
        <v>2612.10986</v>
      </c>
      <c r="K676">
        <v>6.3280000000000003E-2</v>
      </c>
      <c r="M676">
        <v>2612.10986</v>
      </c>
      <c r="N676">
        <v>2.2550000000000001E-2</v>
      </c>
    </row>
    <row r="677" spans="1:14">
      <c r="A677">
        <v>2610.0335399999999</v>
      </c>
      <c r="B677">
        <v>7.5000000000000002E-4</v>
      </c>
      <c r="D677">
        <v>2610.0888300000001</v>
      </c>
      <c r="E677">
        <v>6.3299999999999997E-3</v>
      </c>
      <c r="G677">
        <v>2610.0335399999999</v>
      </c>
      <c r="H677">
        <v>0.12776999999999999</v>
      </c>
      <c r="J677">
        <v>2610.0530800000001</v>
      </c>
      <c r="K677">
        <v>6.3229999999999995E-2</v>
      </c>
      <c r="M677">
        <v>2610.0530800000001</v>
      </c>
      <c r="N677">
        <v>2.239E-2</v>
      </c>
    </row>
    <row r="678" spans="1:14">
      <c r="A678">
        <v>2607.9767700000002</v>
      </c>
      <c r="B678">
        <v>7.6000000000000004E-4</v>
      </c>
      <c r="D678">
        <v>2608.0320299999998</v>
      </c>
      <c r="E678">
        <v>7.1399999999999996E-3</v>
      </c>
      <c r="G678">
        <v>2607.9767700000002</v>
      </c>
      <c r="H678">
        <v>0.12742999999999999</v>
      </c>
      <c r="J678">
        <v>2607.9962999999998</v>
      </c>
      <c r="K678">
        <v>6.2829999999999997E-2</v>
      </c>
      <c r="M678">
        <v>2607.9962999999998</v>
      </c>
      <c r="N678">
        <v>2.196E-2</v>
      </c>
    </row>
    <row r="679" spans="1:14">
      <c r="A679">
        <v>2605.9200099999998</v>
      </c>
      <c r="B679">
        <v>8.8999999999999995E-4</v>
      </c>
      <c r="D679">
        <v>2605.9752199999998</v>
      </c>
      <c r="E679">
        <v>7.6800000000000002E-3</v>
      </c>
      <c r="G679">
        <v>2605.9200099999998</v>
      </c>
      <c r="H679">
        <v>0.12529000000000001</v>
      </c>
      <c r="J679">
        <v>2605.9395199999999</v>
      </c>
      <c r="K679">
        <v>6.2469999999999998E-2</v>
      </c>
      <c r="M679">
        <v>2605.9395199999999</v>
      </c>
      <c r="N679">
        <v>2.1360000000000001E-2</v>
      </c>
    </row>
    <row r="680" spans="1:14">
      <c r="A680">
        <v>2603.8632400000001</v>
      </c>
      <c r="B680">
        <v>1.0499999999999999E-3</v>
      </c>
      <c r="D680">
        <v>2603.9184100000002</v>
      </c>
      <c r="E680">
        <v>8.0199999999999994E-3</v>
      </c>
      <c r="G680">
        <v>2603.8632400000001</v>
      </c>
      <c r="H680">
        <v>0.12396</v>
      </c>
      <c r="J680">
        <v>2603.88274</v>
      </c>
      <c r="K680">
        <v>6.225E-2</v>
      </c>
      <c r="M680">
        <v>2603.88274</v>
      </c>
      <c r="N680">
        <v>2.0750000000000001E-2</v>
      </c>
    </row>
    <row r="681" spans="1:14">
      <c r="A681">
        <v>2601.8064800000002</v>
      </c>
      <c r="B681">
        <v>1.34E-3</v>
      </c>
      <c r="D681">
        <v>2601.8616000000002</v>
      </c>
      <c r="E681">
        <v>8.1399999999999997E-3</v>
      </c>
      <c r="G681">
        <v>2601.8064800000002</v>
      </c>
      <c r="H681">
        <v>0.12408</v>
      </c>
      <c r="J681">
        <v>2601.8259600000001</v>
      </c>
      <c r="K681">
        <v>6.1800000000000001E-2</v>
      </c>
      <c r="M681">
        <v>2601.8259600000001</v>
      </c>
      <c r="N681">
        <v>2.0289999999999999E-2</v>
      </c>
    </row>
    <row r="682" spans="1:14">
      <c r="A682">
        <v>2599.7497199999998</v>
      </c>
      <c r="B682">
        <v>1.2800000000000001E-3</v>
      </c>
      <c r="D682">
        <v>2599.8047999999999</v>
      </c>
      <c r="E682">
        <v>8.1099999999999992E-3</v>
      </c>
      <c r="G682">
        <v>2599.7497199999998</v>
      </c>
      <c r="H682">
        <v>0.12367</v>
      </c>
      <c r="J682">
        <v>2599.7691799999998</v>
      </c>
      <c r="K682">
        <v>6.1170000000000002E-2</v>
      </c>
      <c r="M682">
        <v>2599.7691799999998</v>
      </c>
      <c r="N682">
        <v>2.0199999999999999E-2</v>
      </c>
    </row>
    <row r="683" spans="1:14">
      <c r="A683">
        <v>2597.6929500000001</v>
      </c>
      <c r="B683">
        <v>8.0999999999999996E-4</v>
      </c>
      <c r="D683">
        <v>2597.7479899999998</v>
      </c>
      <c r="E683">
        <v>8.1899999999999994E-3</v>
      </c>
      <c r="G683">
        <v>2597.6929500000001</v>
      </c>
      <c r="H683">
        <v>0.12207</v>
      </c>
      <c r="J683">
        <v>2597.7123999999999</v>
      </c>
      <c r="K683">
        <v>6.0600000000000001E-2</v>
      </c>
      <c r="M683">
        <v>2597.7123999999999</v>
      </c>
      <c r="N683">
        <v>2.0199999999999999E-2</v>
      </c>
    </row>
    <row r="684" spans="1:14">
      <c r="A684">
        <v>2595.6361900000002</v>
      </c>
      <c r="B684">
        <v>7.3999999999999999E-4</v>
      </c>
      <c r="D684">
        <v>2595.6911799999998</v>
      </c>
      <c r="E684">
        <v>8.4499999999999992E-3</v>
      </c>
      <c r="G684">
        <v>2595.6361900000002</v>
      </c>
      <c r="H684">
        <v>0.11996999999999999</v>
      </c>
      <c r="J684">
        <v>2595.65562</v>
      </c>
      <c r="K684">
        <v>6.0060000000000002E-2</v>
      </c>
      <c r="M684">
        <v>2595.65562</v>
      </c>
      <c r="N684">
        <v>2.0049999999999998E-2</v>
      </c>
    </row>
    <row r="685" spans="1:14">
      <c r="A685">
        <v>2593.57942</v>
      </c>
      <c r="B685">
        <v>1.06E-3</v>
      </c>
      <c r="D685">
        <v>2593.6343700000002</v>
      </c>
      <c r="E685">
        <v>8.8900000000000003E-3</v>
      </c>
      <c r="G685">
        <v>2593.57942</v>
      </c>
      <c r="H685">
        <v>0.11815000000000001</v>
      </c>
      <c r="J685">
        <v>2593.5988400000001</v>
      </c>
      <c r="K685">
        <v>5.9799999999999999E-2</v>
      </c>
      <c r="M685">
        <v>2593.5988400000001</v>
      </c>
      <c r="N685">
        <v>1.9529999999999999E-2</v>
      </c>
    </row>
    <row r="686" spans="1:14">
      <c r="A686">
        <v>2591.5226600000001</v>
      </c>
      <c r="B686">
        <v>1.1800000000000001E-3</v>
      </c>
      <c r="D686">
        <v>2591.5775699999999</v>
      </c>
      <c r="E686">
        <v>9.2899999999999996E-3</v>
      </c>
      <c r="G686">
        <v>2591.5226600000001</v>
      </c>
      <c r="H686">
        <v>0.11701</v>
      </c>
      <c r="J686">
        <v>2591.5420600000002</v>
      </c>
      <c r="K686">
        <v>5.9839999999999997E-2</v>
      </c>
      <c r="M686">
        <v>2591.5420600000002</v>
      </c>
      <c r="N686">
        <v>1.883E-2</v>
      </c>
    </row>
    <row r="687" spans="1:14">
      <c r="A687">
        <v>2589.4659000000001</v>
      </c>
      <c r="B687">
        <v>1.32E-3</v>
      </c>
      <c r="D687">
        <v>2589.5207599999999</v>
      </c>
      <c r="E687">
        <v>9.0299999999999998E-3</v>
      </c>
      <c r="G687">
        <v>2589.4659000000001</v>
      </c>
      <c r="H687">
        <v>0.11648</v>
      </c>
      <c r="J687">
        <v>2589.4852799999999</v>
      </c>
      <c r="K687">
        <v>5.9520000000000003E-2</v>
      </c>
      <c r="M687">
        <v>2589.4852799999999</v>
      </c>
      <c r="N687">
        <v>1.8530000000000001E-2</v>
      </c>
    </row>
    <row r="688" spans="1:14">
      <c r="A688">
        <v>2587.40913</v>
      </c>
      <c r="B688">
        <v>1.6000000000000001E-3</v>
      </c>
      <c r="D688">
        <v>2587.4639499999998</v>
      </c>
      <c r="E688">
        <v>8.09E-3</v>
      </c>
      <c r="G688">
        <v>2587.40913</v>
      </c>
      <c r="H688">
        <v>0.11602999999999999</v>
      </c>
      <c r="J688">
        <v>2587.4285</v>
      </c>
      <c r="K688">
        <v>5.8939999999999999E-2</v>
      </c>
      <c r="M688">
        <v>2587.4285</v>
      </c>
      <c r="N688">
        <v>1.8579999999999999E-2</v>
      </c>
    </row>
    <row r="689" spans="1:14">
      <c r="A689">
        <v>2585.3523700000001</v>
      </c>
      <c r="B689">
        <v>1.75E-3</v>
      </c>
      <c r="D689">
        <v>2585.4071399999998</v>
      </c>
      <c r="E689">
        <v>7.4900000000000001E-3</v>
      </c>
      <c r="G689">
        <v>2585.3523700000001</v>
      </c>
      <c r="H689">
        <v>0.11575000000000001</v>
      </c>
      <c r="J689">
        <v>2585.3717200000001</v>
      </c>
      <c r="K689">
        <v>5.867E-2</v>
      </c>
      <c r="M689">
        <v>2585.3717200000001</v>
      </c>
      <c r="N689">
        <v>1.8769999999999998E-2</v>
      </c>
    </row>
    <row r="690" spans="1:14">
      <c r="A690">
        <v>2583.2955999999999</v>
      </c>
      <c r="B690">
        <v>1.9E-3</v>
      </c>
      <c r="D690">
        <v>2583.3503300000002</v>
      </c>
      <c r="E690">
        <v>7.2899999999999996E-3</v>
      </c>
      <c r="G690">
        <v>2583.2955999999999</v>
      </c>
      <c r="H690">
        <v>0.11584999999999999</v>
      </c>
      <c r="J690">
        <v>2583.3149400000002</v>
      </c>
      <c r="K690">
        <v>5.8549999999999998E-2</v>
      </c>
      <c r="M690">
        <v>2583.3149400000002</v>
      </c>
      <c r="N690">
        <v>1.9269999999999999E-2</v>
      </c>
    </row>
    <row r="691" spans="1:14">
      <c r="A691">
        <v>2581.23884</v>
      </c>
      <c r="B691">
        <v>1.9599999999999999E-3</v>
      </c>
      <c r="D691">
        <v>2581.2935299999999</v>
      </c>
      <c r="E691">
        <v>7.28E-3</v>
      </c>
      <c r="G691">
        <v>2581.23884</v>
      </c>
      <c r="H691">
        <v>0.11558</v>
      </c>
      <c r="J691">
        <v>2581.2581599999999</v>
      </c>
      <c r="K691">
        <v>5.8189999999999999E-2</v>
      </c>
      <c r="M691">
        <v>2581.2581599999999</v>
      </c>
      <c r="N691">
        <v>1.9380000000000001E-2</v>
      </c>
    </row>
    <row r="692" spans="1:14">
      <c r="A692">
        <v>2579.18208</v>
      </c>
      <c r="B692">
        <v>1.7099999999999999E-3</v>
      </c>
      <c r="D692">
        <v>2579.2367199999999</v>
      </c>
      <c r="E692">
        <v>7.9100000000000004E-3</v>
      </c>
      <c r="G692">
        <v>2579.18208</v>
      </c>
      <c r="H692">
        <v>0.11477999999999999</v>
      </c>
      <c r="J692">
        <v>2579.2013900000002</v>
      </c>
      <c r="K692">
        <v>5.7590000000000002E-2</v>
      </c>
      <c r="M692">
        <v>2579.2013900000002</v>
      </c>
      <c r="N692">
        <v>1.865E-2</v>
      </c>
    </row>
    <row r="693" spans="1:14">
      <c r="A693">
        <v>2577.1253099999999</v>
      </c>
      <c r="B693">
        <v>1.3699999999999999E-3</v>
      </c>
      <c r="D693">
        <v>2577.1799099999998</v>
      </c>
      <c r="E693">
        <v>8.7799999999999996E-3</v>
      </c>
      <c r="G693">
        <v>2577.1253099999999</v>
      </c>
      <c r="H693">
        <v>0.11423999999999999</v>
      </c>
      <c r="J693">
        <v>2577.1446099999998</v>
      </c>
      <c r="K693">
        <v>5.6820000000000002E-2</v>
      </c>
      <c r="M693">
        <v>2577.1446099999998</v>
      </c>
      <c r="N693">
        <v>1.77E-2</v>
      </c>
    </row>
    <row r="694" spans="1:14">
      <c r="A694">
        <v>2575.06855</v>
      </c>
      <c r="B694">
        <v>1.1000000000000001E-3</v>
      </c>
      <c r="D694">
        <v>2575.1230999999998</v>
      </c>
      <c r="E694">
        <v>9.2999999999999992E-3</v>
      </c>
      <c r="G694">
        <v>2575.06855</v>
      </c>
      <c r="H694">
        <v>0.11444</v>
      </c>
      <c r="J694">
        <v>2575.0878299999999</v>
      </c>
      <c r="K694">
        <v>5.6070000000000002E-2</v>
      </c>
      <c r="M694">
        <v>2575.0878299999999</v>
      </c>
      <c r="N694">
        <v>1.687E-2</v>
      </c>
    </row>
    <row r="695" spans="1:14">
      <c r="A695">
        <v>2573.0117799999998</v>
      </c>
      <c r="B695">
        <v>9.5E-4</v>
      </c>
      <c r="D695">
        <v>2573.0663</v>
      </c>
      <c r="E695">
        <v>9.2800000000000001E-3</v>
      </c>
      <c r="G695">
        <v>2573.0117799999998</v>
      </c>
      <c r="H695">
        <v>0.11468</v>
      </c>
      <c r="J695">
        <v>2573.0310500000001</v>
      </c>
      <c r="K695">
        <v>5.5509999999999997E-2</v>
      </c>
      <c r="M695">
        <v>2573.0310500000001</v>
      </c>
      <c r="N695">
        <v>1.668E-2</v>
      </c>
    </row>
    <row r="696" spans="1:14">
      <c r="A696">
        <v>2570.9550199999999</v>
      </c>
      <c r="B696">
        <v>9.7000000000000005E-4</v>
      </c>
      <c r="D696">
        <v>2571.0094899999999</v>
      </c>
      <c r="E696">
        <v>8.7600000000000004E-3</v>
      </c>
      <c r="G696">
        <v>2570.9550199999999</v>
      </c>
      <c r="H696">
        <v>0.11433</v>
      </c>
      <c r="J696">
        <v>2570.9742700000002</v>
      </c>
      <c r="K696">
        <v>5.5039999999999999E-2</v>
      </c>
      <c r="M696">
        <v>2570.9742700000002</v>
      </c>
      <c r="N696">
        <v>1.7090000000000001E-2</v>
      </c>
    </row>
    <row r="697" spans="1:14">
      <c r="A697">
        <v>2568.8982599999999</v>
      </c>
      <c r="B697">
        <v>1.01E-3</v>
      </c>
      <c r="D697">
        <v>2568.9526799999999</v>
      </c>
      <c r="E697">
        <v>8.43E-3</v>
      </c>
      <c r="G697">
        <v>2568.8982599999999</v>
      </c>
      <c r="H697">
        <v>0.11339</v>
      </c>
      <c r="J697">
        <v>2568.9174899999998</v>
      </c>
      <c r="K697">
        <v>5.4539999999999998E-2</v>
      </c>
      <c r="M697">
        <v>2568.9174899999998</v>
      </c>
      <c r="N697">
        <v>1.7049999999999999E-2</v>
      </c>
    </row>
    <row r="698" spans="1:14">
      <c r="A698">
        <v>2566.8414899999998</v>
      </c>
      <c r="B698">
        <v>1.1900000000000001E-3</v>
      </c>
      <c r="D698">
        <v>2566.8958699999998</v>
      </c>
      <c r="E698">
        <v>8.8000000000000005E-3</v>
      </c>
      <c r="G698">
        <v>2566.8414899999998</v>
      </c>
      <c r="H698">
        <v>0.11132</v>
      </c>
      <c r="J698">
        <v>2566.8607099999999</v>
      </c>
      <c r="K698">
        <v>5.4080000000000003E-2</v>
      </c>
      <c r="M698">
        <v>2566.8607099999999</v>
      </c>
      <c r="N698">
        <v>1.6369999999999999E-2</v>
      </c>
    </row>
    <row r="699" spans="1:14">
      <c r="A699">
        <v>2564.7847299999999</v>
      </c>
      <c r="B699">
        <v>1.56E-3</v>
      </c>
      <c r="D699">
        <v>2564.83907</v>
      </c>
      <c r="E699">
        <v>9.2200000000000008E-3</v>
      </c>
      <c r="G699">
        <v>2564.7847299999999</v>
      </c>
      <c r="H699">
        <v>0.10879999999999999</v>
      </c>
      <c r="J699">
        <v>2564.80393</v>
      </c>
      <c r="K699">
        <v>5.4059999999999997E-2</v>
      </c>
      <c r="M699">
        <v>2564.80393</v>
      </c>
      <c r="N699">
        <v>1.593E-2</v>
      </c>
    </row>
    <row r="700" spans="1:14">
      <c r="A700">
        <v>2562.7279600000002</v>
      </c>
      <c r="B700">
        <v>1.8799999999999999E-3</v>
      </c>
      <c r="D700">
        <v>2562.78226</v>
      </c>
      <c r="E700">
        <v>8.7600000000000004E-3</v>
      </c>
      <c r="G700">
        <v>2562.7279600000002</v>
      </c>
      <c r="H700">
        <v>0.10808</v>
      </c>
      <c r="J700">
        <v>2562.7471500000001</v>
      </c>
      <c r="K700">
        <v>5.4350000000000002E-2</v>
      </c>
      <c r="M700">
        <v>2562.7471500000001</v>
      </c>
      <c r="N700">
        <v>1.6E-2</v>
      </c>
    </row>
    <row r="701" spans="1:14">
      <c r="A701">
        <v>2560.6712000000002</v>
      </c>
      <c r="B701">
        <v>1.6199999999999999E-3</v>
      </c>
      <c r="D701">
        <v>2560.7254499999999</v>
      </c>
      <c r="E701">
        <v>7.3499999999999998E-3</v>
      </c>
      <c r="G701">
        <v>2560.6712000000002</v>
      </c>
      <c r="H701">
        <v>0.10872</v>
      </c>
      <c r="J701">
        <v>2560.6903699999998</v>
      </c>
      <c r="K701">
        <v>5.4420000000000003E-2</v>
      </c>
      <c r="M701">
        <v>2560.6903699999998</v>
      </c>
      <c r="N701">
        <v>1.619E-2</v>
      </c>
    </row>
    <row r="702" spans="1:14">
      <c r="A702">
        <v>2558.6144399999998</v>
      </c>
      <c r="B702">
        <v>6.7000000000000002E-4</v>
      </c>
      <c r="D702">
        <v>2558.6686399999999</v>
      </c>
      <c r="E702">
        <v>5.8700000000000002E-3</v>
      </c>
      <c r="G702">
        <v>2558.6144399999998</v>
      </c>
      <c r="H702">
        <v>0.10842</v>
      </c>
      <c r="J702">
        <v>2558.6335899999999</v>
      </c>
      <c r="K702">
        <v>5.4579999999999997E-2</v>
      </c>
      <c r="M702">
        <v>2558.6335899999999</v>
      </c>
      <c r="N702">
        <v>1.6219999999999998E-2</v>
      </c>
    </row>
    <row r="703" spans="1:14">
      <c r="A703">
        <v>2556.5576700000001</v>
      </c>
      <c r="B703">
        <v>0</v>
      </c>
      <c r="D703">
        <v>2556.61184</v>
      </c>
      <c r="E703">
        <v>5.0299999999999997E-3</v>
      </c>
      <c r="G703">
        <v>2556.5576700000001</v>
      </c>
      <c r="H703">
        <v>0.10753</v>
      </c>
      <c r="J703">
        <v>2556.57681</v>
      </c>
      <c r="K703">
        <v>5.5E-2</v>
      </c>
      <c r="M703">
        <v>2556.57681</v>
      </c>
      <c r="N703">
        <v>1.583E-2</v>
      </c>
    </row>
    <row r="704" spans="1:14">
      <c r="A704">
        <v>2554.5009100000002</v>
      </c>
      <c r="B704">
        <v>1.7000000000000001E-4</v>
      </c>
      <c r="D704">
        <v>2554.55503</v>
      </c>
      <c r="E704">
        <v>5.1900000000000002E-3</v>
      </c>
      <c r="G704">
        <v>2554.5009100000002</v>
      </c>
      <c r="H704">
        <v>0.10686</v>
      </c>
      <c r="J704">
        <v>2554.5200300000001</v>
      </c>
      <c r="K704">
        <v>5.4859999999999999E-2</v>
      </c>
      <c r="M704">
        <v>2554.5200300000001</v>
      </c>
      <c r="N704">
        <v>1.52E-2</v>
      </c>
    </row>
    <row r="705" spans="1:14">
      <c r="A705">
        <v>2552.4441400000001</v>
      </c>
      <c r="B705">
        <v>4.8999999999999998E-4</v>
      </c>
      <c r="D705">
        <v>2552.4982199999999</v>
      </c>
      <c r="E705">
        <v>6.3E-3</v>
      </c>
      <c r="G705">
        <v>2552.4441400000001</v>
      </c>
      <c r="H705">
        <v>0.10594000000000001</v>
      </c>
      <c r="J705">
        <v>2552.4632499999998</v>
      </c>
      <c r="K705">
        <v>5.4120000000000001E-2</v>
      </c>
      <c r="M705">
        <v>2552.4632499999998</v>
      </c>
      <c r="N705">
        <v>1.5049999999999999E-2</v>
      </c>
    </row>
    <row r="706" spans="1:14">
      <c r="A706">
        <v>2550.3873800000001</v>
      </c>
      <c r="B706">
        <v>4.2000000000000002E-4</v>
      </c>
      <c r="D706">
        <v>2550.4414099999999</v>
      </c>
      <c r="E706">
        <v>7.0800000000000004E-3</v>
      </c>
      <c r="G706">
        <v>2550.3873800000001</v>
      </c>
      <c r="H706">
        <v>0.10562000000000001</v>
      </c>
      <c r="J706">
        <v>2550.4064699999999</v>
      </c>
      <c r="K706">
        <v>5.3670000000000002E-2</v>
      </c>
      <c r="M706">
        <v>2550.4064699999999</v>
      </c>
      <c r="N706">
        <v>1.498E-2</v>
      </c>
    </row>
    <row r="707" spans="1:14">
      <c r="A707">
        <v>2548.3306200000002</v>
      </c>
      <c r="B707">
        <v>3.6999999999999999E-4</v>
      </c>
      <c r="D707">
        <v>2548.3846100000001</v>
      </c>
      <c r="E707">
        <v>6.3400000000000001E-3</v>
      </c>
      <c r="G707">
        <v>2548.3306200000002</v>
      </c>
      <c r="H707">
        <v>0.10682</v>
      </c>
      <c r="J707">
        <v>2548.34969</v>
      </c>
      <c r="K707">
        <v>5.3760000000000002E-2</v>
      </c>
      <c r="M707">
        <v>2548.34969</v>
      </c>
      <c r="N707">
        <v>1.443E-2</v>
      </c>
    </row>
    <row r="708" spans="1:14">
      <c r="A708">
        <v>2546.27385</v>
      </c>
      <c r="B708">
        <v>8.0999999999999996E-4</v>
      </c>
      <c r="D708">
        <v>2546.3278</v>
      </c>
      <c r="E708">
        <v>4.7200000000000002E-3</v>
      </c>
      <c r="G708">
        <v>2546.27385</v>
      </c>
      <c r="H708">
        <v>0.10799</v>
      </c>
      <c r="J708">
        <v>2546.2929100000001</v>
      </c>
      <c r="K708">
        <v>5.3949999999999998E-2</v>
      </c>
      <c r="M708">
        <v>2546.2929100000001</v>
      </c>
      <c r="N708">
        <v>1.4019999999999999E-2</v>
      </c>
    </row>
    <row r="709" spans="1:14">
      <c r="A709">
        <v>2544.2170900000001</v>
      </c>
      <c r="B709">
        <v>1.4300000000000001E-3</v>
      </c>
      <c r="D709">
        <v>2544.27099</v>
      </c>
      <c r="E709">
        <v>4.2599999999999999E-3</v>
      </c>
      <c r="G709">
        <v>2544.2170900000001</v>
      </c>
      <c r="H709">
        <v>0.10702</v>
      </c>
      <c r="J709">
        <v>2544.23614</v>
      </c>
      <c r="K709">
        <v>5.3749999999999999E-2</v>
      </c>
      <c r="M709">
        <v>2544.23614</v>
      </c>
      <c r="N709">
        <v>1.3860000000000001E-2</v>
      </c>
    </row>
    <row r="710" spans="1:14">
      <c r="A710">
        <v>2542.16032</v>
      </c>
      <c r="B710">
        <v>1.6299999999999999E-3</v>
      </c>
      <c r="D710">
        <v>2542.2141799999999</v>
      </c>
      <c r="E710">
        <v>5.5300000000000002E-3</v>
      </c>
      <c r="G710">
        <v>2542.16032</v>
      </c>
      <c r="H710">
        <v>0.10514999999999999</v>
      </c>
      <c r="J710">
        <v>2542.1793600000001</v>
      </c>
      <c r="K710">
        <v>5.3030000000000001E-2</v>
      </c>
      <c r="M710">
        <v>2542.1793600000001</v>
      </c>
      <c r="N710">
        <v>1.3599999999999999E-2</v>
      </c>
    </row>
    <row r="711" spans="1:14">
      <c r="A711">
        <v>2540.10356</v>
      </c>
      <c r="B711">
        <v>1.5200000000000001E-3</v>
      </c>
      <c r="D711">
        <v>2540.1573800000001</v>
      </c>
      <c r="E711">
        <v>6.5399999999999998E-3</v>
      </c>
      <c r="G711">
        <v>2540.10356</v>
      </c>
      <c r="H711">
        <v>0.10440000000000001</v>
      </c>
      <c r="J711">
        <v>2540.1225800000002</v>
      </c>
      <c r="K711">
        <v>5.2510000000000001E-2</v>
      </c>
      <c r="M711">
        <v>2540.1225800000002</v>
      </c>
      <c r="N711">
        <v>1.336E-2</v>
      </c>
    </row>
    <row r="712" spans="1:14">
      <c r="A712">
        <v>2538.0468000000001</v>
      </c>
      <c r="B712">
        <v>1.5900000000000001E-3</v>
      </c>
      <c r="D712">
        <v>2538.1005700000001</v>
      </c>
      <c r="E712">
        <v>6.9199999999999999E-3</v>
      </c>
      <c r="G712">
        <v>2538.0468000000001</v>
      </c>
      <c r="H712">
        <v>0.10405</v>
      </c>
      <c r="J712">
        <v>2538.0657999999999</v>
      </c>
      <c r="K712">
        <v>5.2920000000000002E-2</v>
      </c>
      <c r="M712">
        <v>2538.0657999999999</v>
      </c>
      <c r="N712">
        <v>1.3520000000000001E-2</v>
      </c>
    </row>
    <row r="713" spans="1:14">
      <c r="A713">
        <v>2535.9900299999999</v>
      </c>
      <c r="B713">
        <v>1.4599999999999999E-3</v>
      </c>
      <c r="D713">
        <v>2536.04376</v>
      </c>
      <c r="E713">
        <v>7.6699999999999997E-3</v>
      </c>
      <c r="G713">
        <v>2535.9900299999999</v>
      </c>
      <c r="H713">
        <v>0.10279000000000001</v>
      </c>
      <c r="J713">
        <v>2536.00902</v>
      </c>
      <c r="K713">
        <v>5.357E-2</v>
      </c>
      <c r="M713">
        <v>2536.00902</v>
      </c>
      <c r="N713">
        <v>1.4149999999999999E-2</v>
      </c>
    </row>
    <row r="714" spans="1:14">
      <c r="A714">
        <v>2533.93327</v>
      </c>
      <c r="B714">
        <v>7.7999999999999999E-4</v>
      </c>
      <c r="D714">
        <v>2533.98695</v>
      </c>
      <c r="E714">
        <v>7.9100000000000004E-3</v>
      </c>
      <c r="G714">
        <v>2533.93327</v>
      </c>
      <c r="H714">
        <v>9.9750000000000005E-2</v>
      </c>
      <c r="J714">
        <v>2533.9522400000001</v>
      </c>
      <c r="K714">
        <v>5.357E-2</v>
      </c>
      <c r="M714">
        <v>2533.9522400000001</v>
      </c>
      <c r="N714">
        <v>1.468E-2</v>
      </c>
    </row>
    <row r="715" spans="1:14">
      <c r="A715">
        <v>2531.8764999999999</v>
      </c>
      <c r="B715">
        <v>1.9000000000000001E-4</v>
      </c>
      <c r="D715">
        <v>2531.9301399999999</v>
      </c>
      <c r="E715">
        <v>7.4700000000000001E-3</v>
      </c>
      <c r="G715">
        <v>2531.8764999999999</v>
      </c>
      <c r="H715">
        <v>9.6009999999999998E-2</v>
      </c>
      <c r="J715">
        <v>2531.8954600000002</v>
      </c>
      <c r="K715">
        <v>5.3129999999999997E-2</v>
      </c>
      <c r="M715">
        <v>2531.8954600000002</v>
      </c>
      <c r="N715">
        <v>1.485E-2</v>
      </c>
    </row>
    <row r="716" spans="1:14">
      <c r="A716">
        <v>2529.8197399999999</v>
      </c>
      <c r="B716">
        <v>0</v>
      </c>
      <c r="D716">
        <v>2529.8733400000001</v>
      </c>
      <c r="E716">
        <v>7.4599999999999996E-3</v>
      </c>
      <c r="G716">
        <v>2529.8197399999999</v>
      </c>
      <c r="H716">
        <v>9.4960000000000003E-2</v>
      </c>
      <c r="J716">
        <v>2529.8386799999998</v>
      </c>
      <c r="K716">
        <v>5.287E-2</v>
      </c>
      <c r="M716">
        <v>2529.8386799999998</v>
      </c>
      <c r="N716">
        <v>1.472E-2</v>
      </c>
    </row>
    <row r="717" spans="1:14">
      <c r="A717">
        <v>2527.76298</v>
      </c>
      <c r="B717">
        <v>2.0000000000000002E-5</v>
      </c>
      <c r="D717">
        <v>2527.8165300000001</v>
      </c>
      <c r="E717">
        <v>7.9399999999999991E-3</v>
      </c>
      <c r="G717">
        <v>2527.76298</v>
      </c>
      <c r="H717">
        <v>9.7420000000000007E-2</v>
      </c>
      <c r="J717">
        <v>2527.7819</v>
      </c>
      <c r="K717">
        <v>5.2650000000000002E-2</v>
      </c>
      <c r="M717">
        <v>2527.7819</v>
      </c>
      <c r="N717">
        <v>1.439E-2</v>
      </c>
    </row>
    <row r="718" spans="1:14">
      <c r="A718">
        <v>2525.7062099999998</v>
      </c>
      <c r="B718">
        <v>4.0000000000000002E-4</v>
      </c>
      <c r="D718">
        <v>2525.75972</v>
      </c>
      <c r="E718">
        <v>7.9699999999999997E-3</v>
      </c>
      <c r="G718">
        <v>2525.7062099999998</v>
      </c>
      <c r="H718">
        <v>0.10001</v>
      </c>
      <c r="J718">
        <v>2525.7251200000001</v>
      </c>
      <c r="K718">
        <v>5.2080000000000001E-2</v>
      </c>
      <c r="M718">
        <v>2525.7251200000001</v>
      </c>
      <c r="N718">
        <v>1.3820000000000001E-2</v>
      </c>
    </row>
    <row r="719" spans="1:14">
      <c r="A719">
        <v>2523.6494499999999</v>
      </c>
      <c r="B719">
        <v>8.5999999999999998E-4</v>
      </c>
      <c r="D719">
        <v>2523.70291</v>
      </c>
      <c r="E719">
        <v>7.4400000000000004E-3</v>
      </c>
      <c r="G719">
        <v>2523.6494499999999</v>
      </c>
      <c r="H719">
        <v>9.9919999999999995E-2</v>
      </c>
      <c r="J719">
        <v>2523.6683400000002</v>
      </c>
      <c r="K719">
        <v>5.1659999999999998E-2</v>
      </c>
      <c r="M719">
        <v>2523.6683400000002</v>
      </c>
      <c r="N719">
        <v>1.34E-2</v>
      </c>
    </row>
    <row r="720" spans="1:14">
      <c r="A720">
        <v>2521.5926800000002</v>
      </c>
      <c r="B720">
        <v>1.0499999999999999E-3</v>
      </c>
      <c r="D720">
        <v>2521.6461100000001</v>
      </c>
      <c r="E720">
        <v>7.5700000000000003E-3</v>
      </c>
      <c r="G720">
        <v>2521.5926800000002</v>
      </c>
      <c r="H720">
        <v>9.7960000000000005E-2</v>
      </c>
      <c r="J720">
        <v>2521.6115599999998</v>
      </c>
      <c r="K720">
        <v>5.1869999999999999E-2</v>
      </c>
      <c r="M720">
        <v>2521.6115599999998</v>
      </c>
      <c r="N720">
        <v>1.3809999999999999E-2</v>
      </c>
    </row>
    <row r="721" spans="1:14">
      <c r="A721">
        <v>2519.5359199999998</v>
      </c>
      <c r="B721">
        <v>1.2199999999999999E-3</v>
      </c>
      <c r="D721">
        <v>2519.5893000000001</v>
      </c>
      <c r="E721">
        <v>8.4600000000000005E-3</v>
      </c>
      <c r="G721">
        <v>2519.5359199999998</v>
      </c>
      <c r="H721">
        <v>9.6189999999999998E-2</v>
      </c>
      <c r="J721">
        <v>2519.5547799999999</v>
      </c>
      <c r="K721">
        <v>5.228E-2</v>
      </c>
      <c r="M721">
        <v>2519.5547799999999</v>
      </c>
      <c r="N721">
        <v>1.495E-2</v>
      </c>
    </row>
    <row r="722" spans="1:14">
      <c r="A722">
        <v>2517.4791599999999</v>
      </c>
      <c r="B722">
        <v>1.41E-3</v>
      </c>
      <c r="D722">
        <v>2517.5324900000001</v>
      </c>
      <c r="E722">
        <v>9.3200000000000002E-3</v>
      </c>
      <c r="G722">
        <v>2517.4791599999999</v>
      </c>
      <c r="H722">
        <v>9.5530000000000004E-2</v>
      </c>
      <c r="J722">
        <v>2517.498</v>
      </c>
      <c r="K722">
        <v>5.2220000000000003E-2</v>
      </c>
      <c r="M722">
        <v>2517.498</v>
      </c>
      <c r="N722">
        <v>1.5469999999999999E-2</v>
      </c>
    </row>
    <row r="723" spans="1:14">
      <c r="A723">
        <v>2515.4223900000002</v>
      </c>
      <c r="B723">
        <v>1.15E-3</v>
      </c>
      <c r="D723">
        <v>2515.47568</v>
      </c>
      <c r="E723">
        <v>9.6799999999999994E-3</v>
      </c>
      <c r="G723">
        <v>2515.4223900000002</v>
      </c>
      <c r="H723">
        <v>9.5280000000000004E-2</v>
      </c>
      <c r="J723">
        <v>2515.4412200000002</v>
      </c>
      <c r="K723">
        <v>5.1659999999999998E-2</v>
      </c>
      <c r="M723">
        <v>2515.4412200000002</v>
      </c>
      <c r="N723">
        <v>1.4630000000000001E-2</v>
      </c>
    </row>
    <row r="724" spans="1:14">
      <c r="A724">
        <v>2513.3656299999998</v>
      </c>
      <c r="B724">
        <v>6.4999999999999997E-4</v>
      </c>
      <c r="D724">
        <v>2513.4188800000002</v>
      </c>
      <c r="E724">
        <v>9.4699999999999993E-3</v>
      </c>
      <c r="G724">
        <v>2513.3656299999998</v>
      </c>
      <c r="H724">
        <v>9.5100000000000004E-2</v>
      </c>
      <c r="J724">
        <v>2513.3844399999998</v>
      </c>
      <c r="K724">
        <v>5.1299999999999998E-2</v>
      </c>
      <c r="M724">
        <v>2513.3844399999998</v>
      </c>
      <c r="N724">
        <v>1.387E-2</v>
      </c>
    </row>
    <row r="725" spans="1:14">
      <c r="A725">
        <v>2511.3088600000001</v>
      </c>
      <c r="B725">
        <v>3.8000000000000002E-4</v>
      </c>
      <c r="D725">
        <v>2511.3620700000001</v>
      </c>
      <c r="E725">
        <v>9.5300000000000003E-3</v>
      </c>
      <c r="G725">
        <v>2511.3088600000001</v>
      </c>
      <c r="H725">
        <v>9.5799999999999996E-2</v>
      </c>
      <c r="J725">
        <v>2511.3276599999999</v>
      </c>
      <c r="K725">
        <v>5.0970000000000001E-2</v>
      </c>
      <c r="M725">
        <v>2511.3276599999999</v>
      </c>
      <c r="N725">
        <v>1.4019999999999999E-2</v>
      </c>
    </row>
    <row r="726" spans="1:14">
      <c r="A726">
        <v>2509.2521000000002</v>
      </c>
      <c r="B726">
        <v>2.5000000000000001E-4</v>
      </c>
      <c r="D726">
        <v>2509.3052600000001</v>
      </c>
      <c r="E726">
        <v>9.8799999999999999E-3</v>
      </c>
      <c r="G726">
        <v>2509.2521000000002</v>
      </c>
      <c r="H726">
        <v>9.6100000000000005E-2</v>
      </c>
      <c r="J726">
        <v>2509.2708899999998</v>
      </c>
      <c r="K726">
        <v>5.0180000000000002E-2</v>
      </c>
      <c r="M726">
        <v>2509.2708899999998</v>
      </c>
      <c r="N726">
        <v>1.426E-2</v>
      </c>
    </row>
    <row r="727" spans="1:14">
      <c r="A727">
        <v>2507.1953400000002</v>
      </c>
      <c r="B727">
        <v>1.9000000000000001E-4</v>
      </c>
      <c r="D727">
        <v>2507.24845</v>
      </c>
      <c r="E727">
        <v>9.7599999999999996E-3</v>
      </c>
      <c r="G727">
        <v>2507.1953400000002</v>
      </c>
      <c r="H727">
        <v>9.4649999999999998E-2</v>
      </c>
      <c r="J727">
        <v>2507.2141099999999</v>
      </c>
      <c r="K727">
        <v>4.9390000000000003E-2</v>
      </c>
      <c r="M727">
        <v>2507.2141099999999</v>
      </c>
      <c r="N727">
        <v>1.4250000000000001E-2</v>
      </c>
    </row>
    <row r="728" spans="1:14">
      <c r="A728">
        <v>2505.1385700000001</v>
      </c>
      <c r="B728">
        <v>2.3000000000000001E-4</v>
      </c>
      <c r="D728">
        <v>2505.1916500000002</v>
      </c>
      <c r="E728">
        <v>9.4900000000000002E-3</v>
      </c>
      <c r="G728">
        <v>2505.1385700000001</v>
      </c>
      <c r="H728">
        <v>9.4030000000000002E-2</v>
      </c>
      <c r="J728">
        <v>2505.15733</v>
      </c>
      <c r="K728">
        <v>4.888E-2</v>
      </c>
      <c r="M728">
        <v>2505.15733</v>
      </c>
      <c r="N728">
        <v>1.3939999999999999E-2</v>
      </c>
    </row>
    <row r="729" spans="1:14">
      <c r="A729">
        <v>2503.0818100000001</v>
      </c>
      <c r="B729">
        <v>3.6999999999999999E-4</v>
      </c>
      <c r="D729">
        <v>2503.1348400000002</v>
      </c>
      <c r="E729">
        <v>9.4199999999999996E-3</v>
      </c>
      <c r="G729">
        <v>2503.0818100000001</v>
      </c>
      <c r="H729">
        <v>9.5210000000000003E-2</v>
      </c>
      <c r="J729">
        <v>2503.1005500000001</v>
      </c>
      <c r="K729">
        <v>4.8770000000000001E-2</v>
      </c>
      <c r="M729">
        <v>2503.1005500000001</v>
      </c>
      <c r="N729">
        <v>1.342E-2</v>
      </c>
    </row>
    <row r="730" spans="1:14">
      <c r="A730">
        <v>2501.02504</v>
      </c>
      <c r="B730">
        <v>6.2E-4</v>
      </c>
      <c r="D730">
        <v>2501.0780300000001</v>
      </c>
      <c r="E730">
        <v>9.41E-3</v>
      </c>
      <c r="G730">
        <v>2501.02504</v>
      </c>
      <c r="H730">
        <v>9.5130000000000006E-2</v>
      </c>
      <c r="J730">
        <v>2501.0437700000002</v>
      </c>
      <c r="K730">
        <v>4.8930000000000001E-2</v>
      </c>
      <c r="M730">
        <v>2501.0437700000002</v>
      </c>
      <c r="N730">
        <v>1.328E-2</v>
      </c>
    </row>
    <row r="731" spans="1:14">
      <c r="A731">
        <v>2498.96828</v>
      </c>
      <c r="B731">
        <v>6.0999999999999997E-4</v>
      </c>
      <c r="D731">
        <v>2499.0212200000001</v>
      </c>
      <c r="E731">
        <v>9.7800000000000005E-3</v>
      </c>
      <c r="G731">
        <v>2498.96828</v>
      </c>
      <c r="H731">
        <v>9.3619999999999995E-2</v>
      </c>
      <c r="J731">
        <v>2498.9869899999999</v>
      </c>
      <c r="K731">
        <v>4.8800000000000003E-2</v>
      </c>
      <c r="M731">
        <v>2498.9869899999999</v>
      </c>
      <c r="N731">
        <v>1.355E-2</v>
      </c>
    </row>
    <row r="732" spans="1:14">
      <c r="A732">
        <v>2496.9115200000001</v>
      </c>
      <c r="B732">
        <v>6.0999999999999997E-4</v>
      </c>
      <c r="D732">
        <v>2496.9644199999998</v>
      </c>
      <c r="E732">
        <v>1.0619999999999999E-2</v>
      </c>
      <c r="G732">
        <v>2496.9115200000001</v>
      </c>
      <c r="H732">
        <v>9.4049999999999995E-2</v>
      </c>
      <c r="J732">
        <v>2496.93021</v>
      </c>
      <c r="K732">
        <v>4.863E-2</v>
      </c>
      <c r="M732">
        <v>2496.93021</v>
      </c>
      <c r="N732">
        <v>1.3820000000000001E-2</v>
      </c>
    </row>
    <row r="733" spans="1:14">
      <c r="A733">
        <v>2494.85475</v>
      </c>
      <c r="B733">
        <v>1.01E-3</v>
      </c>
      <c r="D733">
        <v>2494.9076100000002</v>
      </c>
      <c r="E733">
        <v>1.057E-2</v>
      </c>
      <c r="G733">
        <v>2494.85475</v>
      </c>
      <c r="H733">
        <v>9.5890000000000003E-2</v>
      </c>
      <c r="J733">
        <v>2494.8734300000001</v>
      </c>
      <c r="K733">
        <v>4.8649999999999999E-2</v>
      </c>
      <c r="M733">
        <v>2494.8734300000001</v>
      </c>
      <c r="N733">
        <v>1.4109999999999999E-2</v>
      </c>
    </row>
    <row r="734" spans="1:14">
      <c r="A734">
        <v>2492.79799</v>
      </c>
      <c r="B734">
        <v>1.5399999999999999E-3</v>
      </c>
      <c r="D734">
        <v>2492.8508000000002</v>
      </c>
      <c r="E734">
        <v>8.8900000000000003E-3</v>
      </c>
      <c r="G734">
        <v>2492.79799</v>
      </c>
      <c r="H734">
        <v>9.5390000000000003E-2</v>
      </c>
      <c r="J734">
        <v>2492.8166500000002</v>
      </c>
      <c r="K734">
        <v>4.8390000000000002E-2</v>
      </c>
      <c r="M734">
        <v>2492.8166500000002</v>
      </c>
      <c r="N734">
        <v>1.43E-2</v>
      </c>
    </row>
    <row r="735" spans="1:14">
      <c r="A735">
        <v>2490.7412199999999</v>
      </c>
      <c r="B735">
        <v>1.9E-3</v>
      </c>
      <c r="D735">
        <v>2490.7939900000001</v>
      </c>
      <c r="E735">
        <v>7.3000000000000001E-3</v>
      </c>
      <c r="G735">
        <v>2490.7412199999999</v>
      </c>
      <c r="H735">
        <v>9.3619999999999995E-2</v>
      </c>
      <c r="J735">
        <v>2490.7598699999999</v>
      </c>
      <c r="K735">
        <v>4.8039999999999999E-2</v>
      </c>
      <c r="M735">
        <v>2490.7598699999999</v>
      </c>
      <c r="N735">
        <v>1.417E-2</v>
      </c>
    </row>
    <row r="736" spans="1:14">
      <c r="A736">
        <v>2488.6844599999999</v>
      </c>
      <c r="B736">
        <v>1.9599999999999999E-3</v>
      </c>
      <c r="D736">
        <v>2488.7371899999998</v>
      </c>
      <c r="E736">
        <v>6.9199999999999999E-3</v>
      </c>
      <c r="G736">
        <v>2488.6844599999999</v>
      </c>
      <c r="H736">
        <v>9.35E-2</v>
      </c>
      <c r="J736">
        <v>2488.70309</v>
      </c>
      <c r="K736">
        <v>4.793E-2</v>
      </c>
      <c r="M736">
        <v>2488.70309</v>
      </c>
      <c r="N736">
        <v>1.3979999999999999E-2</v>
      </c>
    </row>
    <row r="737" spans="1:14">
      <c r="A737">
        <v>2486.6276899999998</v>
      </c>
      <c r="B737">
        <v>1.57E-3</v>
      </c>
      <c r="D737">
        <v>2486.6803799999998</v>
      </c>
      <c r="E737">
        <v>7.28E-3</v>
      </c>
      <c r="G737">
        <v>2486.6276899999998</v>
      </c>
      <c r="H737">
        <v>9.3909999999999993E-2</v>
      </c>
      <c r="J737">
        <v>2486.6463100000001</v>
      </c>
      <c r="K737">
        <v>4.7989999999999998E-2</v>
      </c>
      <c r="M737">
        <v>2486.6463100000001</v>
      </c>
      <c r="N737">
        <v>1.4109999999999999E-2</v>
      </c>
    </row>
    <row r="738" spans="1:14">
      <c r="A738">
        <v>2484.5709299999999</v>
      </c>
      <c r="B738">
        <v>8.8000000000000003E-4</v>
      </c>
      <c r="D738">
        <v>2484.6235700000002</v>
      </c>
      <c r="E738">
        <v>7.7200000000000003E-3</v>
      </c>
      <c r="G738">
        <v>2484.5709299999999</v>
      </c>
      <c r="H738">
        <v>9.4109999999999999E-2</v>
      </c>
      <c r="J738">
        <v>2484.5895300000002</v>
      </c>
      <c r="K738">
        <v>4.8149999999999998E-2</v>
      </c>
      <c r="M738">
        <v>2484.5895300000002</v>
      </c>
      <c r="N738">
        <v>1.448E-2</v>
      </c>
    </row>
    <row r="739" spans="1:14">
      <c r="A739">
        <v>2482.5141699999999</v>
      </c>
      <c r="B739">
        <v>4.0000000000000002E-4</v>
      </c>
      <c r="D739">
        <v>2482.5667600000002</v>
      </c>
      <c r="E739">
        <v>7.8600000000000007E-3</v>
      </c>
      <c r="G739">
        <v>2482.5141699999999</v>
      </c>
      <c r="H739">
        <v>9.4950000000000007E-2</v>
      </c>
      <c r="J739">
        <v>2482.5327499999999</v>
      </c>
      <c r="K739">
        <v>4.8180000000000001E-2</v>
      </c>
      <c r="M739">
        <v>2482.5327499999999</v>
      </c>
      <c r="N739">
        <v>1.47E-2</v>
      </c>
    </row>
    <row r="740" spans="1:14">
      <c r="A740">
        <v>2480.4573999999998</v>
      </c>
      <c r="B740">
        <v>3.6999999999999999E-4</v>
      </c>
      <c r="D740">
        <v>2480.5099599999999</v>
      </c>
      <c r="E740">
        <v>8.3000000000000001E-3</v>
      </c>
      <c r="G740">
        <v>2480.4573999999998</v>
      </c>
      <c r="H740">
        <v>9.4829999999999998E-2</v>
      </c>
      <c r="J740">
        <v>2480.47597</v>
      </c>
      <c r="K740">
        <v>4.7820000000000001E-2</v>
      </c>
      <c r="M740">
        <v>2480.47597</v>
      </c>
      <c r="N740">
        <v>1.4579999999999999E-2</v>
      </c>
    </row>
    <row r="741" spans="1:14">
      <c r="A741">
        <v>2478.4006399999998</v>
      </c>
      <c r="B741">
        <v>3.1E-4</v>
      </c>
      <c r="D741">
        <v>2478.4531499999998</v>
      </c>
      <c r="E741">
        <v>9.4000000000000004E-3</v>
      </c>
      <c r="G741">
        <v>2478.4006399999998</v>
      </c>
      <c r="H741">
        <v>9.2859999999999998E-2</v>
      </c>
      <c r="J741">
        <v>2478.4191900000001</v>
      </c>
      <c r="K741">
        <v>4.7140000000000001E-2</v>
      </c>
      <c r="M741">
        <v>2478.4191900000001</v>
      </c>
      <c r="N741">
        <v>1.4189999999999999E-2</v>
      </c>
    </row>
    <row r="742" spans="1:14">
      <c r="A742">
        <v>2476.3438700000002</v>
      </c>
      <c r="B742">
        <v>0</v>
      </c>
      <c r="D742">
        <v>2476.3963399999998</v>
      </c>
      <c r="E742">
        <v>1.052E-2</v>
      </c>
      <c r="G742">
        <v>2476.3438700000002</v>
      </c>
      <c r="H742">
        <v>9.1249999999999998E-2</v>
      </c>
      <c r="J742">
        <v>2476.3624100000002</v>
      </c>
      <c r="K742">
        <v>4.6670000000000003E-2</v>
      </c>
      <c r="M742">
        <v>2476.3624100000002</v>
      </c>
      <c r="N742">
        <v>1.4319999999999999E-2</v>
      </c>
    </row>
    <row r="743" spans="1:14">
      <c r="A743">
        <v>2474.2871100000002</v>
      </c>
      <c r="B743">
        <v>0</v>
      </c>
      <c r="D743">
        <v>2474.3395300000002</v>
      </c>
      <c r="E743">
        <v>1.112E-2</v>
      </c>
      <c r="G743">
        <v>2474.2871100000002</v>
      </c>
      <c r="H743">
        <v>8.9859999999999995E-2</v>
      </c>
      <c r="J743">
        <v>2474.30564</v>
      </c>
      <c r="K743">
        <v>4.6449999999999998E-2</v>
      </c>
      <c r="M743">
        <v>2474.30564</v>
      </c>
      <c r="N743">
        <v>1.512E-2</v>
      </c>
    </row>
    <row r="744" spans="1:14">
      <c r="A744">
        <v>2472.2303499999998</v>
      </c>
      <c r="B744">
        <v>2.5999999999999998E-4</v>
      </c>
      <c r="D744">
        <v>2472.2827200000002</v>
      </c>
      <c r="E744">
        <v>1.061E-2</v>
      </c>
      <c r="G744">
        <v>2472.2303499999998</v>
      </c>
      <c r="H744">
        <v>8.8349999999999998E-2</v>
      </c>
      <c r="J744">
        <v>2472.2488600000001</v>
      </c>
      <c r="K744">
        <v>4.6059999999999997E-2</v>
      </c>
      <c r="M744">
        <v>2472.2488600000001</v>
      </c>
      <c r="N744">
        <v>1.5469999999999999E-2</v>
      </c>
    </row>
    <row r="745" spans="1:14">
      <c r="A745">
        <v>2470.1735800000001</v>
      </c>
      <c r="B745">
        <v>5.8E-4</v>
      </c>
      <c r="D745">
        <v>2470.2259199999999</v>
      </c>
      <c r="E745">
        <v>9.7400000000000004E-3</v>
      </c>
      <c r="G745">
        <v>2470.1735800000001</v>
      </c>
      <c r="H745">
        <v>8.8719999999999993E-2</v>
      </c>
      <c r="J745">
        <v>2470.1920799999998</v>
      </c>
      <c r="K745">
        <v>4.5760000000000002E-2</v>
      </c>
      <c r="M745">
        <v>2470.1920799999998</v>
      </c>
      <c r="N745">
        <v>1.519E-2</v>
      </c>
    </row>
    <row r="746" spans="1:14">
      <c r="A746">
        <v>2468.1168200000002</v>
      </c>
      <c r="B746">
        <v>9.6000000000000002E-4</v>
      </c>
      <c r="D746">
        <v>2468.1691099999998</v>
      </c>
      <c r="E746">
        <v>1.021E-2</v>
      </c>
      <c r="G746">
        <v>2468.1168200000002</v>
      </c>
      <c r="H746">
        <v>8.9230000000000004E-2</v>
      </c>
      <c r="J746">
        <v>2468.1352999999999</v>
      </c>
      <c r="K746">
        <v>4.5719999999999997E-2</v>
      </c>
      <c r="M746">
        <v>2468.1352999999999</v>
      </c>
      <c r="N746">
        <v>1.5219999999999999E-2</v>
      </c>
    </row>
    <row r="747" spans="1:14">
      <c r="A747">
        <v>2466.06005</v>
      </c>
      <c r="B747">
        <v>1.1299999999999999E-3</v>
      </c>
      <c r="D747">
        <v>2466.1122999999998</v>
      </c>
      <c r="E747">
        <v>1.103E-2</v>
      </c>
      <c r="G747">
        <v>2466.06005</v>
      </c>
      <c r="H747">
        <v>8.8529999999999998E-2</v>
      </c>
      <c r="J747">
        <v>2466.07852</v>
      </c>
      <c r="K747">
        <v>4.5670000000000002E-2</v>
      </c>
      <c r="M747">
        <v>2466.07852</v>
      </c>
      <c r="N747">
        <v>1.5679999999999999E-2</v>
      </c>
    </row>
    <row r="748" spans="1:14">
      <c r="A748">
        <v>2464.0032900000001</v>
      </c>
      <c r="B748">
        <v>1.14E-3</v>
      </c>
      <c r="D748">
        <v>2464.0554900000002</v>
      </c>
      <c r="E748">
        <v>1.038E-2</v>
      </c>
      <c r="G748">
        <v>2464.0032900000001</v>
      </c>
      <c r="H748">
        <v>8.8499999999999995E-2</v>
      </c>
      <c r="J748">
        <v>2464.0217400000001</v>
      </c>
      <c r="K748">
        <v>4.5330000000000002E-2</v>
      </c>
      <c r="M748">
        <v>2464.0217400000001</v>
      </c>
      <c r="N748">
        <v>1.583E-2</v>
      </c>
    </row>
    <row r="749" spans="1:14">
      <c r="A749">
        <v>2461.9465300000002</v>
      </c>
      <c r="B749">
        <v>1.6000000000000001E-3</v>
      </c>
      <c r="D749">
        <v>2461.9986899999999</v>
      </c>
      <c r="E749">
        <v>9.2800000000000001E-3</v>
      </c>
      <c r="G749">
        <v>2461.9465300000002</v>
      </c>
      <c r="H749">
        <v>8.8889999999999997E-2</v>
      </c>
      <c r="J749">
        <v>2461.9649599999998</v>
      </c>
      <c r="K749">
        <v>4.4699999999999997E-2</v>
      </c>
      <c r="M749">
        <v>2461.9649599999998</v>
      </c>
      <c r="N749">
        <v>1.5689999999999999E-2</v>
      </c>
    </row>
    <row r="750" spans="1:14">
      <c r="A750">
        <v>2459.88976</v>
      </c>
      <c r="B750">
        <v>2.1800000000000001E-3</v>
      </c>
      <c r="D750">
        <v>2459.9418799999999</v>
      </c>
      <c r="E750">
        <v>9.4199999999999996E-3</v>
      </c>
      <c r="G750">
        <v>2459.88976</v>
      </c>
      <c r="H750">
        <v>8.9179999999999995E-2</v>
      </c>
      <c r="J750">
        <v>2459.9081799999999</v>
      </c>
      <c r="K750">
        <v>4.4479999999999999E-2</v>
      </c>
      <c r="M750">
        <v>2459.9081799999999</v>
      </c>
      <c r="N750">
        <v>1.5559999999999999E-2</v>
      </c>
    </row>
    <row r="751" spans="1:14">
      <c r="A751">
        <v>2457.8330000000001</v>
      </c>
      <c r="B751">
        <v>2.1199999999999999E-3</v>
      </c>
      <c r="D751">
        <v>2457.8850699999998</v>
      </c>
      <c r="E751">
        <v>1.039E-2</v>
      </c>
      <c r="G751">
        <v>2457.8330000000001</v>
      </c>
      <c r="H751">
        <v>0.09</v>
      </c>
      <c r="J751">
        <v>2457.8514</v>
      </c>
      <c r="K751">
        <v>4.5019999999999998E-2</v>
      </c>
      <c r="M751">
        <v>2457.8514</v>
      </c>
      <c r="N751">
        <v>1.536E-2</v>
      </c>
    </row>
    <row r="752" spans="1:14">
      <c r="A752">
        <v>2455.7762299999999</v>
      </c>
      <c r="B752">
        <v>1.7099999999999999E-3</v>
      </c>
      <c r="D752">
        <v>2455.8282599999998</v>
      </c>
      <c r="E752">
        <v>1.0789999999999999E-2</v>
      </c>
      <c r="G752">
        <v>2455.7762299999999</v>
      </c>
      <c r="H752">
        <v>9.035E-2</v>
      </c>
      <c r="J752">
        <v>2455.7946200000001</v>
      </c>
      <c r="K752">
        <v>4.5339999999999998E-2</v>
      </c>
      <c r="M752">
        <v>2455.7946200000001</v>
      </c>
      <c r="N752">
        <v>1.5129999999999999E-2</v>
      </c>
    </row>
    <row r="753" spans="1:14">
      <c r="A753">
        <v>2453.71947</v>
      </c>
      <c r="B753">
        <v>1.48E-3</v>
      </c>
      <c r="D753">
        <v>2453.7714599999999</v>
      </c>
      <c r="E753">
        <v>1.0449999999999999E-2</v>
      </c>
      <c r="G753">
        <v>2453.71947</v>
      </c>
      <c r="H753">
        <v>8.8950000000000001E-2</v>
      </c>
      <c r="J753">
        <v>2453.7378399999998</v>
      </c>
      <c r="K753">
        <v>4.4790000000000003E-2</v>
      </c>
      <c r="M753">
        <v>2453.7378399999998</v>
      </c>
      <c r="N753">
        <v>1.49E-2</v>
      </c>
    </row>
    <row r="754" spans="1:14">
      <c r="A754">
        <v>2451.6627100000001</v>
      </c>
      <c r="B754">
        <v>1.5900000000000001E-3</v>
      </c>
      <c r="D754">
        <v>2451.7146499999999</v>
      </c>
      <c r="E754">
        <v>1.022E-2</v>
      </c>
      <c r="G754">
        <v>2451.6627100000001</v>
      </c>
      <c r="H754">
        <v>8.7370000000000003E-2</v>
      </c>
      <c r="J754">
        <v>2451.6810599999999</v>
      </c>
      <c r="K754">
        <v>4.4409999999999998E-2</v>
      </c>
      <c r="M754">
        <v>2451.6810599999999</v>
      </c>
      <c r="N754">
        <v>1.498E-2</v>
      </c>
    </row>
    <row r="755" spans="1:14">
      <c r="A755">
        <v>2449.6059399999999</v>
      </c>
      <c r="B755">
        <v>1.6800000000000001E-3</v>
      </c>
      <c r="D755">
        <v>2449.6578399999999</v>
      </c>
      <c r="E755">
        <v>1.013E-2</v>
      </c>
      <c r="G755">
        <v>2449.6059399999999</v>
      </c>
      <c r="H755">
        <v>8.6910000000000001E-2</v>
      </c>
      <c r="J755">
        <v>2449.62428</v>
      </c>
      <c r="K755">
        <v>4.4999999999999998E-2</v>
      </c>
      <c r="M755">
        <v>2449.62428</v>
      </c>
      <c r="N755">
        <v>1.5630000000000002E-2</v>
      </c>
    </row>
    <row r="756" spans="1:14">
      <c r="A756">
        <v>2447.54918</v>
      </c>
      <c r="B756">
        <v>1.34E-3</v>
      </c>
      <c r="D756">
        <v>2447.6010299999998</v>
      </c>
      <c r="E756">
        <v>1.031E-2</v>
      </c>
      <c r="G756">
        <v>2447.54918</v>
      </c>
      <c r="H756">
        <v>8.6790000000000006E-2</v>
      </c>
      <c r="J756">
        <v>2447.5675000000001</v>
      </c>
      <c r="K756">
        <v>4.5159999999999999E-2</v>
      </c>
      <c r="M756">
        <v>2447.5675000000001</v>
      </c>
      <c r="N756">
        <v>1.5879999999999998E-2</v>
      </c>
    </row>
    <row r="757" spans="1:14">
      <c r="A757">
        <v>2445.4924099999998</v>
      </c>
      <c r="B757">
        <v>9.7999999999999997E-4</v>
      </c>
      <c r="D757">
        <v>2445.54423</v>
      </c>
      <c r="E757">
        <v>1.069E-2</v>
      </c>
      <c r="G757">
        <v>2445.4924099999998</v>
      </c>
      <c r="H757">
        <v>8.6279999999999996E-2</v>
      </c>
      <c r="J757">
        <v>2445.5107200000002</v>
      </c>
      <c r="K757">
        <v>4.4049999999999999E-2</v>
      </c>
      <c r="M757">
        <v>2445.5107200000002</v>
      </c>
      <c r="N757">
        <v>1.5129999999999999E-2</v>
      </c>
    </row>
    <row r="758" spans="1:14">
      <c r="A758">
        <v>2443.4356499999999</v>
      </c>
      <c r="B758">
        <v>1.3699999999999999E-3</v>
      </c>
      <c r="D758">
        <v>2443.4874199999999</v>
      </c>
      <c r="E758">
        <v>1.061E-2</v>
      </c>
      <c r="G758">
        <v>2443.4356499999999</v>
      </c>
      <c r="H758">
        <v>8.5680000000000006E-2</v>
      </c>
      <c r="J758">
        <v>2443.4539399999999</v>
      </c>
      <c r="K758">
        <v>4.3200000000000002E-2</v>
      </c>
      <c r="M758">
        <v>2443.4539399999999</v>
      </c>
      <c r="N758">
        <v>1.481E-2</v>
      </c>
    </row>
    <row r="759" spans="1:14">
      <c r="A759">
        <v>2441.37889</v>
      </c>
      <c r="B759">
        <v>1.98E-3</v>
      </c>
      <c r="D759">
        <v>2441.4306099999999</v>
      </c>
      <c r="E759">
        <v>1.0489999999999999E-2</v>
      </c>
      <c r="G759">
        <v>2441.37889</v>
      </c>
      <c r="H759">
        <v>8.6080000000000004E-2</v>
      </c>
      <c r="J759">
        <v>2441.39716</v>
      </c>
      <c r="K759">
        <v>4.3209999999999998E-2</v>
      </c>
      <c r="M759">
        <v>2441.39716</v>
      </c>
      <c r="N759">
        <v>1.5640000000000001E-2</v>
      </c>
    </row>
    <row r="760" spans="1:14">
      <c r="A760">
        <v>2439.3221199999998</v>
      </c>
      <c r="B760">
        <v>2.0100000000000001E-3</v>
      </c>
      <c r="D760">
        <v>2439.3737999999998</v>
      </c>
      <c r="E760">
        <v>1.074E-2</v>
      </c>
      <c r="G760">
        <v>2439.3221199999998</v>
      </c>
      <c r="H760">
        <v>8.6879999999999999E-2</v>
      </c>
      <c r="J760">
        <v>2439.3403899999998</v>
      </c>
      <c r="K760">
        <v>4.3099999999999999E-2</v>
      </c>
      <c r="M760">
        <v>2439.3403899999998</v>
      </c>
      <c r="N760">
        <v>1.6629999999999999E-2</v>
      </c>
    </row>
    <row r="761" spans="1:14">
      <c r="A761">
        <v>2437.2653599999999</v>
      </c>
      <c r="B761">
        <v>1.9300000000000001E-3</v>
      </c>
      <c r="D761">
        <v>2437.317</v>
      </c>
      <c r="E761">
        <v>1.112E-2</v>
      </c>
      <c r="G761">
        <v>2437.2653599999999</v>
      </c>
      <c r="H761">
        <v>8.5800000000000001E-2</v>
      </c>
      <c r="J761">
        <v>2437.28361</v>
      </c>
      <c r="K761">
        <v>4.2709999999999998E-2</v>
      </c>
      <c r="M761">
        <v>2437.28361</v>
      </c>
      <c r="N761">
        <v>1.7049999999999999E-2</v>
      </c>
    </row>
    <row r="762" spans="1:14">
      <c r="A762">
        <v>2435.2085900000002</v>
      </c>
      <c r="B762">
        <v>1.98E-3</v>
      </c>
      <c r="D762">
        <v>2435.26019</v>
      </c>
      <c r="E762">
        <v>1.1169999999999999E-2</v>
      </c>
      <c r="G762">
        <v>2435.2085900000002</v>
      </c>
      <c r="H762">
        <v>8.3129999999999996E-2</v>
      </c>
      <c r="J762">
        <v>2435.2268300000001</v>
      </c>
      <c r="K762">
        <v>4.2529999999999998E-2</v>
      </c>
      <c r="M762">
        <v>2435.2268300000001</v>
      </c>
      <c r="N762">
        <v>1.6930000000000001E-2</v>
      </c>
    </row>
    <row r="763" spans="1:14">
      <c r="A763">
        <v>2433.1518299999998</v>
      </c>
      <c r="B763">
        <v>1.7899999999999999E-3</v>
      </c>
      <c r="D763">
        <v>2433.2033799999999</v>
      </c>
      <c r="E763">
        <v>1.142E-2</v>
      </c>
      <c r="G763">
        <v>2433.1518299999998</v>
      </c>
      <c r="H763">
        <v>8.1379999999999994E-2</v>
      </c>
      <c r="J763">
        <v>2433.1700500000002</v>
      </c>
      <c r="K763">
        <v>4.2639999999999997E-2</v>
      </c>
      <c r="M763">
        <v>2433.1700500000002</v>
      </c>
      <c r="N763">
        <v>1.6830000000000001E-2</v>
      </c>
    </row>
    <row r="764" spans="1:14">
      <c r="A764">
        <v>2431.0950699999999</v>
      </c>
      <c r="B764">
        <v>1.5900000000000001E-3</v>
      </c>
      <c r="D764">
        <v>2431.1465699999999</v>
      </c>
      <c r="E764">
        <v>1.223E-2</v>
      </c>
      <c r="G764">
        <v>2431.0950699999999</v>
      </c>
      <c r="H764">
        <v>8.0490000000000006E-2</v>
      </c>
      <c r="J764">
        <v>2431.1132699999998</v>
      </c>
      <c r="K764">
        <v>4.2930000000000003E-2</v>
      </c>
      <c r="M764">
        <v>2431.1132699999998</v>
      </c>
      <c r="N764">
        <v>1.7139999999999999E-2</v>
      </c>
    </row>
    <row r="765" spans="1:14">
      <c r="A765">
        <v>2429.0383000000002</v>
      </c>
      <c r="B765">
        <v>1.64E-3</v>
      </c>
      <c r="D765">
        <v>2429.08977</v>
      </c>
      <c r="E765">
        <v>1.1990000000000001E-2</v>
      </c>
      <c r="G765">
        <v>2429.0383000000002</v>
      </c>
      <c r="H765">
        <v>7.9939999999999997E-2</v>
      </c>
      <c r="J765">
        <v>2429.0564899999999</v>
      </c>
      <c r="K765">
        <v>4.3569999999999998E-2</v>
      </c>
      <c r="M765">
        <v>2429.0564899999999</v>
      </c>
      <c r="N765">
        <v>1.7770000000000001E-2</v>
      </c>
    </row>
    <row r="766" spans="1:14">
      <c r="A766">
        <v>2426.9815400000002</v>
      </c>
      <c r="B766">
        <v>1.73E-3</v>
      </c>
      <c r="D766">
        <v>2427.03296</v>
      </c>
      <c r="E766">
        <v>1.102E-2</v>
      </c>
      <c r="G766">
        <v>2426.9815400000002</v>
      </c>
      <c r="H766">
        <v>8.0390000000000003E-2</v>
      </c>
      <c r="J766">
        <v>2426.9997100000001</v>
      </c>
      <c r="K766">
        <v>4.4549999999999999E-2</v>
      </c>
      <c r="M766">
        <v>2426.9997100000001</v>
      </c>
      <c r="N766">
        <v>1.8589999999999999E-2</v>
      </c>
    </row>
    <row r="767" spans="1:14">
      <c r="A767">
        <v>2424.9247700000001</v>
      </c>
      <c r="B767">
        <v>1.74E-3</v>
      </c>
      <c r="D767">
        <v>2424.97615</v>
      </c>
      <c r="E767">
        <v>1.15E-2</v>
      </c>
      <c r="G767">
        <v>2424.9247700000001</v>
      </c>
      <c r="H767">
        <v>8.1290000000000001E-2</v>
      </c>
      <c r="J767">
        <v>2424.9429300000002</v>
      </c>
      <c r="K767">
        <v>4.4859999999999997E-2</v>
      </c>
      <c r="M767">
        <v>2424.9429300000002</v>
      </c>
      <c r="N767">
        <v>1.8880000000000001E-2</v>
      </c>
    </row>
    <row r="768" spans="1:14">
      <c r="A768">
        <v>2422.8680100000001</v>
      </c>
      <c r="B768">
        <v>1.81E-3</v>
      </c>
      <c r="D768">
        <v>2422.9193399999999</v>
      </c>
      <c r="E768">
        <v>1.261E-2</v>
      </c>
      <c r="G768">
        <v>2422.8680100000001</v>
      </c>
      <c r="H768">
        <v>8.1769999999999995E-2</v>
      </c>
      <c r="J768">
        <v>2422.8861499999998</v>
      </c>
      <c r="K768">
        <v>4.3900000000000002E-2</v>
      </c>
      <c r="M768">
        <v>2422.8861499999998</v>
      </c>
      <c r="N768">
        <v>1.847E-2</v>
      </c>
    </row>
    <row r="769" spans="1:14">
      <c r="A769">
        <v>2420.8112500000002</v>
      </c>
      <c r="B769">
        <v>2.14E-3</v>
      </c>
      <c r="D769">
        <v>2420.8625400000001</v>
      </c>
      <c r="E769">
        <v>1.248E-2</v>
      </c>
      <c r="G769">
        <v>2420.8112500000002</v>
      </c>
      <c r="H769">
        <v>8.1189999999999998E-2</v>
      </c>
      <c r="J769">
        <v>2420.8293699999999</v>
      </c>
      <c r="K769">
        <v>4.2970000000000001E-2</v>
      </c>
      <c r="M769">
        <v>2420.8293699999999</v>
      </c>
      <c r="N769">
        <v>1.8360000000000001E-2</v>
      </c>
    </row>
    <row r="770" spans="1:14">
      <c r="A770">
        <v>2418.7544800000001</v>
      </c>
      <c r="B770">
        <v>2.5999999999999999E-3</v>
      </c>
      <c r="D770">
        <v>2418.80573</v>
      </c>
      <c r="E770">
        <v>1.1769999999999999E-2</v>
      </c>
      <c r="G770">
        <v>2418.7544800000001</v>
      </c>
      <c r="H770">
        <v>7.9479999999999995E-2</v>
      </c>
      <c r="J770">
        <v>2418.77259</v>
      </c>
      <c r="K770">
        <v>4.3090000000000003E-2</v>
      </c>
      <c r="M770">
        <v>2418.77259</v>
      </c>
      <c r="N770">
        <v>1.898E-2</v>
      </c>
    </row>
    <row r="771" spans="1:14">
      <c r="A771">
        <v>2416.6977200000001</v>
      </c>
      <c r="B771">
        <v>3.0200000000000001E-3</v>
      </c>
      <c r="D771">
        <v>2416.74892</v>
      </c>
      <c r="E771">
        <v>1.225E-2</v>
      </c>
      <c r="G771">
        <v>2416.6977200000001</v>
      </c>
      <c r="H771">
        <v>7.8609999999999999E-2</v>
      </c>
      <c r="J771">
        <v>2416.7158100000001</v>
      </c>
      <c r="K771">
        <v>4.3560000000000001E-2</v>
      </c>
      <c r="M771">
        <v>2416.7158100000001</v>
      </c>
      <c r="N771">
        <v>1.967E-2</v>
      </c>
    </row>
    <row r="772" spans="1:14">
      <c r="A772">
        <v>2414.64095</v>
      </c>
      <c r="B772">
        <v>3.2499999999999999E-3</v>
      </c>
      <c r="D772">
        <v>2414.69211</v>
      </c>
      <c r="E772">
        <v>1.392E-2</v>
      </c>
      <c r="G772">
        <v>2414.64095</v>
      </c>
      <c r="H772">
        <v>7.9469999999999999E-2</v>
      </c>
      <c r="J772">
        <v>2414.6590299999998</v>
      </c>
      <c r="K772">
        <v>4.3979999999999998E-2</v>
      </c>
      <c r="M772">
        <v>2414.6590299999998</v>
      </c>
      <c r="N772">
        <v>1.9720000000000001E-2</v>
      </c>
    </row>
    <row r="773" spans="1:14">
      <c r="A773">
        <v>2412.58419</v>
      </c>
      <c r="B773">
        <v>3.3700000000000002E-3</v>
      </c>
      <c r="D773">
        <v>2412.6352999999999</v>
      </c>
      <c r="E773">
        <v>1.5259999999999999E-2</v>
      </c>
      <c r="G773">
        <v>2412.58419</v>
      </c>
      <c r="H773">
        <v>7.9509999999999997E-2</v>
      </c>
      <c r="J773">
        <v>2412.6022499999999</v>
      </c>
      <c r="K773">
        <v>4.4760000000000001E-2</v>
      </c>
      <c r="M773">
        <v>2412.6022499999999</v>
      </c>
      <c r="N773">
        <v>1.9290000000000002E-2</v>
      </c>
    </row>
    <row r="774" spans="1:14">
      <c r="A774">
        <v>2410.5274300000001</v>
      </c>
      <c r="B774">
        <v>3.5899999999999999E-3</v>
      </c>
      <c r="D774">
        <v>2410.5785000000001</v>
      </c>
      <c r="E774">
        <v>1.533E-2</v>
      </c>
      <c r="G774">
        <v>2410.5274300000001</v>
      </c>
      <c r="H774">
        <v>7.782E-2</v>
      </c>
      <c r="J774">
        <v>2410.54547</v>
      </c>
      <c r="K774">
        <v>4.5429999999999998E-2</v>
      </c>
      <c r="M774">
        <v>2410.54547</v>
      </c>
      <c r="N774">
        <v>1.8720000000000001E-2</v>
      </c>
    </row>
    <row r="775" spans="1:14">
      <c r="A775">
        <v>2408.47066</v>
      </c>
      <c r="B775">
        <v>3.5000000000000001E-3</v>
      </c>
      <c r="D775">
        <v>2408.52169</v>
      </c>
      <c r="E775">
        <v>1.427E-2</v>
      </c>
      <c r="G775">
        <v>2408.47066</v>
      </c>
      <c r="H775">
        <v>7.5770000000000004E-2</v>
      </c>
      <c r="J775">
        <v>2408.4886900000001</v>
      </c>
      <c r="K775">
        <v>4.5420000000000002E-2</v>
      </c>
      <c r="M775">
        <v>2408.4886900000001</v>
      </c>
      <c r="N775">
        <v>1.8239999999999999E-2</v>
      </c>
    </row>
    <row r="776" spans="1:14">
      <c r="A776">
        <v>2406.4139</v>
      </c>
      <c r="B776">
        <v>3.16E-3</v>
      </c>
      <c r="D776">
        <v>2406.46488</v>
      </c>
      <c r="E776">
        <v>1.353E-2</v>
      </c>
      <c r="G776">
        <v>2406.4139</v>
      </c>
      <c r="H776">
        <v>7.4209999999999998E-2</v>
      </c>
      <c r="J776">
        <v>2406.4319099999998</v>
      </c>
      <c r="K776">
        <v>4.548E-2</v>
      </c>
      <c r="M776">
        <v>2406.4319099999998</v>
      </c>
      <c r="N776">
        <v>1.8530000000000001E-2</v>
      </c>
    </row>
    <row r="777" spans="1:14">
      <c r="A777">
        <v>2404.3571299999999</v>
      </c>
      <c r="B777">
        <v>3.2799999999999999E-3</v>
      </c>
      <c r="D777">
        <v>2404.40807</v>
      </c>
      <c r="E777">
        <v>1.409E-2</v>
      </c>
      <c r="G777">
        <v>2404.3571299999999</v>
      </c>
      <c r="H777">
        <v>7.3660000000000003E-2</v>
      </c>
      <c r="J777">
        <v>2404.3751400000001</v>
      </c>
      <c r="K777">
        <v>4.6170000000000003E-2</v>
      </c>
      <c r="M777">
        <v>2404.3751400000001</v>
      </c>
      <c r="N777">
        <v>1.9609999999999999E-2</v>
      </c>
    </row>
    <row r="778" spans="1:14">
      <c r="A778">
        <v>2402.3003699999999</v>
      </c>
      <c r="B778">
        <v>3.7100000000000002E-3</v>
      </c>
      <c r="D778">
        <v>2402.3512700000001</v>
      </c>
      <c r="E778">
        <v>1.5299999999999999E-2</v>
      </c>
      <c r="G778">
        <v>2402.3003699999999</v>
      </c>
      <c r="H778">
        <v>7.3760000000000006E-2</v>
      </c>
      <c r="J778">
        <v>2402.3183600000002</v>
      </c>
      <c r="K778">
        <v>4.675E-2</v>
      </c>
      <c r="M778">
        <v>2402.3183600000002</v>
      </c>
      <c r="N778">
        <v>2.0549999999999999E-2</v>
      </c>
    </row>
    <row r="779" spans="1:14">
      <c r="A779">
        <v>2400.24361</v>
      </c>
      <c r="B779">
        <v>3.8800000000000002E-3</v>
      </c>
      <c r="D779">
        <v>2400.2944600000001</v>
      </c>
      <c r="E779">
        <v>1.636E-2</v>
      </c>
      <c r="G779">
        <v>2400.24361</v>
      </c>
      <c r="H779">
        <v>7.3279999999999998E-2</v>
      </c>
      <c r="J779">
        <v>2400.2615799999999</v>
      </c>
      <c r="K779">
        <v>4.6989999999999997E-2</v>
      </c>
      <c r="M779">
        <v>2400.2615799999999</v>
      </c>
      <c r="N779">
        <v>2.1139999999999999E-2</v>
      </c>
    </row>
    <row r="780" spans="1:14">
      <c r="A780">
        <v>2398.1868399999998</v>
      </c>
      <c r="B780">
        <v>3.8800000000000002E-3</v>
      </c>
      <c r="D780">
        <v>2398.23765</v>
      </c>
      <c r="E780">
        <v>1.67E-2</v>
      </c>
      <c r="G780">
        <v>2398.1868399999998</v>
      </c>
      <c r="H780">
        <v>7.3120000000000004E-2</v>
      </c>
      <c r="J780">
        <v>2398.2048</v>
      </c>
      <c r="K780">
        <v>4.7260000000000003E-2</v>
      </c>
      <c r="M780">
        <v>2398.2048</v>
      </c>
      <c r="N780">
        <v>2.1739999999999999E-2</v>
      </c>
    </row>
    <row r="781" spans="1:14">
      <c r="A781">
        <v>2396.1300799999999</v>
      </c>
      <c r="B781">
        <v>3.7799999999999999E-3</v>
      </c>
      <c r="D781">
        <v>2396.18084</v>
      </c>
      <c r="E781">
        <v>1.6240000000000001E-2</v>
      </c>
      <c r="G781">
        <v>2396.1300799999999</v>
      </c>
      <c r="H781">
        <v>7.4899999999999994E-2</v>
      </c>
      <c r="J781">
        <v>2396.1480200000001</v>
      </c>
      <c r="K781">
        <v>4.7149999999999997E-2</v>
      </c>
      <c r="M781">
        <v>2396.1480200000001</v>
      </c>
      <c r="N781">
        <v>2.2040000000000001E-2</v>
      </c>
    </row>
    <row r="782" spans="1:14">
      <c r="A782">
        <v>2394.0733100000002</v>
      </c>
      <c r="B782">
        <v>3.7399999999999998E-3</v>
      </c>
      <c r="D782">
        <v>2394.1240400000002</v>
      </c>
      <c r="E782">
        <v>1.546E-2</v>
      </c>
      <c r="G782">
        <v>2394.0733100000002</v>
      </c>
      <c r="H782">
        <v>7.6850000000000002E-2</v>
      </c>
      <c r="J782">
        <v>2394.0912400000002</v>
      </c>
      <c r="K782">
        <v>4.6730000000000001E-2</v>
      </c>
      <c r="M782">
        <v>2394.0912400000002</v>
      </c>
      <c r="N782">
        <v>2.206E-2</v>
      </c>
    </row>
    <row r="783" spans="1:14">
      <c r="A783">
        <v>2392.0165499999998</v>
      </c>
      <c r="B783">
        <v>4.0200000000000001E-3</v>
      </c>
      <c r="D783">
        <v>2392.0672300000001</v>
      </c>
      <c r="E783">
        <v>1.478E-2</v>
      </c>
      <c r="G783">
        <v>2392.0165499999998</v>
      </c>
      <c r="H783">
        <v>7.7009999999999995E-2</v>
      </c>
      <c r="J783">
        <v>2392.0344599999999</v>
      </c>
      <c r="K783">
        <v>4.6800000000000001E-2</v>
      </c>
      <c r="M783">
        <v>2392.0344599999999</v>
      </c>
      <c r="N783">
        <v>2.2089999999999999E-2</v>
      </c>
    </row>
    <row r="784" spans="1:14">
      <c r="A784">
        <v>2389.9597899999999</v>
      </c>
      <c r="B784">
        <v>4.2199999999999998E-3</v>
      </c>
      <c r="D784">
        <v>2390.0104200000001</v>
      </c>
      <c r="E784">
        <v>1.391E-2</v>
      </c>
      <c r="G784">
        <v>2389.9597899999999</v>
      </c>
      <c r="H784">
        <v>7.5969999999999996E-2</v>
      </c>
      <c r="J784">
        <v>2389.97768</v>
      </c>
      <c r="K784">
        <v>4.7129999999999998E-2</v>
      </c>
      <c r="M784">
        <v>2389.97768</v>
      </c>
      <c r="N784">
        <v>2.2179999999999998E-2</v>
      </c>
    </row>
    <row r="785" spans="1:14">
      <c r="A785">
        <v>2387.9030200000002</v>
      </c>
      <c r="B785">
        <v>4.2199999999999998E-3</v>
      </c>
      <c r="D785">
        <v>2387.95361</v>
      </c>
      <c r="E785">
        <v>1.319E-2</v>
      </c>
      <c r="G785">
        <v>2387.9030200000002</v>
      </c>
      <c r="H785">
        <v>7.5219999999999995E-2</v>
      </c>
      <c r="J785">
        <v>2387.9209000000001</v>
      </c>
      <c r="K785">
        <v>4.7280000000000003E-2</v>
      </c>
      <c r="M785">
        <v>2387.9209000000001</v>
      </c>
      <c r="N785">
        <v>2.2419999999999999E-2</v>
      </c>
    </row>
    <row r="786" spans="1:14">
      <c r="A786">
        <v>2385.8462599999998</v>
      </c>
      <c r="B786">
        <v>4.4600000000000004E-3</v>
      </c>
      <c r="D786">
        <v>2385.8968100000002</v>
      </c>
      <c r="E786">
        <v>1.3440000000000001E-2</v>
      </c>
      <c r="G786">
        <v>2385.8462599999998</v>
      </c>
      <c r="H786">
        <v>7.4709999999999999E-2</v>
      </c>
      <c r="J786">
        <v>2385.8641200000002</v>
      </c>
      <c r="K786">
        <v>4.759E-2</v>
      </c>
      <c r="M786">
        <v>2385.8641200000002</v>
      </c>
      <c r="N786">
        <v>2.2509999999999999E-2</v>
      </c>
    </row>
    <row r="787" spans="1:14">
      <c r="A787">
        <v>2383.7894900000001</v>
      </c>
      <c r="B787">
        <v>4.7800000000000004E-3</v>
      </c>
      <c r="D787">
        <v>2383.84</v>
      </c>
      <c r="E787">
        <v>1.4080000000000001E-2</v>
      </c>
      <c r="G787">
        <v>2383.7894900000001</v>
      </c>
      <c r="H787">
        <v>7.4029999999999999E-2</v>
      </c>
      <c r="J787">
        <v>2383.8073399999998</v>
      </c>
      <c r="K787">
        <v>4.8059999999999999E-2</v>
      </c>
      <c r="M787">
        <v>2383.8073399999998</v>
      </c>
      <c r="N787">
        <v>2.2499999999999999E-2</v>
      </c>
    </row>
    <row r="788" spans="1:14">
      <c r="A788">
        <v>2381.7327300000002</v>
      </c>
      <c r="B788">
        <v>5.0299999999999997E-3</v>
      </c>
      <c r="D788">
        <v>2381.7831900000001</v>
      </c>
      <c r="E788">
        <v>1.401E-2</v>
      </c>
      <c r="G788">
        <v>2381.7327300000002</v>
      </c>
      <c r="H788">
        <v>7.3810000000000001E-2</v>
      </c>
      <c r="J788">
        <v>2381.75056</v>
      </c>
      <c r="K788">
        <v>4.8230000000000002E-2</v>
      </c>
      <c r="M788">
        <v>2381.75056</v>
      </c>
      <c r="N788">
        <v>2.273E-2</v>
      </c>
    </row>
    <row r="789" spans="1:14">
      <c r="A789">
        <v>2379.6759699999998</v>
      </c>
      <c r="B789">
        <v>5.3099999999999996E-3</v>
      </c>
      <c r="D789">
        <v>2379.7263800000001</v>
      </c>
      <c r="E789">
        <v>1.3270000000000001E-2</v>
      </c>
      <c r="G789">
        <v>2379.6759699999998</v>
      </c>
      <c r="H789">
        <v>7.3660000000000003E-2</v>
      </c>
      <c r="J789">
        <v>2379.6937800000001</v>
      </c>
      <c r="K789">
        <v>4.8079999999999998E-2</v>
      </c>
      <c r="M789">
        <v>2379.6937800000001</v>
      </c>
      <c r="N789">
        <v>2.2870000000000001E-2</v>
      </c>
    </row>
    <row r="790" spans="1:14">
      <c r="A790">
        <v>2377.6192000000001</v>
      </c>
      <c r="B790">
        <v>5.2500000000000003E-3</v>
      </c>
      <c r="D790">
        <v>2377.6695800000002</v>
      </c>
      <c r="E790">
        <v>1.3050000000000001E-2</v>
      </c>
      <c r="G790">
        <v>2377.6192000000001</v>
      </c>
      <c r="H790">
        <v>7.306E-2</v>
      </c>
      <c r="J790">
        <v>2377.6370000000002</v>
      </c>
      <c r="K790">
        <v>4.8059999999999999E-2</v>
      </c>
      <c r="M790">
        <v>2377.6370000000002</v>
      </c>
      <c r="N790">
        <v>2.2939999999999999E-2</v>
      </c>
    </row>
    <row r="791" spans="1:14">
      <c r="A791">
        <v>2375.5624400000002</v>
      </c>
      <c r="B791">
        <v>4.6699999999999997E-3</v>
      </c>
      <c r="D791">
        <v>2375.6127700000002</v>
      </c>
      <c r="E791">
        <v>1.2970000000000001E-2</v>
      </c>
      <c r="G791">
        <v>2375.5624400000002</v>
      </c>
      <c r="H791">
        <v>7.2150000000000006E-2</v>
      </c>
      <c r="J791">
        <v>2375.5802199999998</v>
      </c>
      <c r="K791">
        <v>4.8460000000000003E-2</v>
      </c>
      <c r="M791">
        <v>2375.5802199999998</v>
      </c>
      <c r="N791">
        <v>2.3140000000000001E-2</v>
      </c>
    </row>
    <row r="792" spans="1:14">
      <c r="A792">
        <v>2373.50567</v>
      </c>
      <c r="B792">
        <v>3.9899999999999996E-3</v>
      </c>
      <c r="D792">
        <v>2373.5559600000001</v>
      </c>
      <c r="E792">
        <v>1.149E-2</v>
      </c>
      <c r="G792">
        <v>2373.50567</v>
      </c>
      <c r="H792">
        <v>7.1199999999999999E-2</v>
      </c>
      <c r="J792">
        <v>2373.5234399999999</v>
      </c>
      <c r="K792">
        <v>4.8649999999999999E-2</v>
      </c>
      <c r="M792">
        <v>2373.5234399999999</v>
      </c>
      <c r="N792">
        <v>2.3109999999999999E-2</v>
      </c>
    </row>
    <row r="793" spans="1:14">
      <c r="A793">
        <v>2371.4489100000001</v>
      </c>
      <c r="B793">
        <v>3.65E-3</v>
      </c>
      <c r="D793">
        <v>2371.4991500000001</v>
      </c>
      <c r="E793">
        <v>9.5700000000000004E-3</v>
      </c>
      <c r="G793">
        <v>2371.4489100000001</v>
      </c>
      <c r="H793">
        <v>7.0069999999999993E-2</v>
      </c>
      <c r="J793">
        <v>2371.46666</v>
      </c>
      <c r="K793">
        <v>4.7940000000000003E-2</v>
      </c>
      <c r="M793">
        <v>2371.46666</v>
      </c>
      <c r="N793">
        <v>2.2540000000000001E-2</v>
      </c>
    </row>
    <row r="794" spans="1:14">
      <c r="A794">
        <v>2369.3921500000001</v>
      </c>
      <c r="B794">
        <v>3.6700000000000001E-3</v>
      </c>
      <c r="D794">
        <v>2369.4423499999998</v>
      </c>
      <c r="E794">
        <v>8.2299999999999995E-3</v>
      </c>
      <c r="G794">
        <v>2369.3921500000001</v>
      </c>
      <c r="H794">
        <v>7.0099999999999996E-2</v>
      </c>
      <c r="J794">
        <v>2369.4098899999999</v>
      </c>
      <c r="K794">
        <v>4.7199999999999999E-2</v>
      </c>
      <c r="M794">
        <v>2369.4098899999999</v>
      </c>
      <c r="N794">
        <v>2.1610000000000001E-2</v>
      </c>
    </row>
    <row r="795" spans="1:14">
      <c r="A795">
        <v>2367.33538</v>
      </c>
      <c r="B795">
        <v>3.8300000000000001E-3</v>
      </c>
      <c r="D795">
        <v>2367.3855400000002</v>
      </c>
      <c r="E795">
        <v>6.7600000000000004E-3</v>
      </c>
      <c r="G795">
        <v>2367.33538</v>
      </c>
      <c r="H795">
        <v>7.3150000000000007E-2</v>
      </c>
      <c r="J795">
        <v>2367.35311</v>
      </c>
      <c r="K795">
        <v>4.7359999999999999E-2</v>
      </c>
      <c r="M795">
        <v>2367.35311</v>
      </c>
      <c r="N795">
        <v>2.0979999999999999E-2</v>
      </c>
    </row>
    <row r="796" spans="1:14">
      <c r="A796">
        <v>2365.27862</v>
      </c>
      <c r="B796">
        <v>3.8400000000000001E-3</v>
      </c>
      <c r="D796">
        <v>2365.3287300000002</v>
      </c>
      <c r="E796">
        <v>6.4900000000000001E-3</v>
      </c>
      <c r="G796">
        <v>2365.27862</v>
      </c>
      <c r="H796">
        <v>7.6359999999999997E-2</v>
      </c>
      <c r="J796">
        <v>2365.2963300000001</v>
      </c>
      <c r="K796">
        <v>4.8030000000000003E-2</v>
      </c>
      <c r="M796">
        <v>2365.2963300000001</v>
      </c>
      <c r="N796">
        <v>2.1579999999999998E-2</v>
      </c>
    </row>
    <row r="797" spans="1:14">
      <c r="A797">
        <v>2363.2218499999999</v>
      </c>
      <c r="B797">
        <v>3.29E-3</v>
      </c>
      <c r="D797">
        <v>2363.2719200000001</v>
      </c>
      <c r="E797">
        <v>7.5199999999999998E-3</v>
      </c>
      <c r="G797">
        <v>2363.2218499999999</v>
      </c>
      <c r="H797">
        <v>7.6509999999999995E-2</v>
      </c>
      <c r="J797">
        <v>2363.2395499999998</v>
      </c>
      <c r="K797">
        <v>4.8280000000000003E-2</v>
      </c>
      <c r="M797">
        <v>2363.2395499999998</v>
      </c>
      <c r="N797">
        <v>2.2440000000000002E-2</v>
      </c>
    </row>
    <row r="798" spans="1:14">
      <c r="A798">
        <v>2361.16509</v>
      </c>
      <c r="B798">
        <v>2.7499999999999998E-3</v>
      </c>
      <c r="D798">
        <v>2361.2151100000001</v>
      </c>
      <c r="E798">
        <v>7.5599999999999999E-3</v>
      </c>
      <c r="G798">
        <v>2361.16509</v>
      </c>
      <c r="H798">
        <v>7.6359999999999997E-2</v>
      </c>
      <c r="J798">
        <v>2361.1827699999999</v>
      </c>
      <c r="K798">
        <v>4.7960000000000003E-2</v>
      </c>
      <c r="M798">
        <v>2361.1827699999999</v>
      </c>
      <c r="N798">
        <v>2.197E-2</v>
      </c>
    </row>
    <row r="799" spans="1:14">
      <c r="A799">
        <v>2359.10833</v>
      </c>
      <c r="B799">
        <v>2.8900000000000002E-3</v>
      </c>
      <c r="D799">
        <v>2359.1583099999998</v>
      </c>
      <c r="E799">
        <v>7.2399999999999999E-3</v>
      </c>
      <c r="G799">
        <v>2359.10833</v>
      </c>
      <c r="H799">
        <v>7.8799999999999995E-2</v>
      </c>
      <c r="J799">
        <v>2359.12599</v>
      </c>
      <c r="K799">
        <v>4.8300000000000003E-2</v>
      </c>
      <c r="M799">
        <v>2359.12599</v>
      </c>
      <c r="N799">
        <v>2.163E-2</v>
      </c>
    </row>
    <row r="800" spans="1:14">
      <c r="A800">
        <v>2357.0515599999999</v>
      </c>
      <c r="B800">
        <v>3.0300000000000001E-3</v>
      </c>
      <c r="D800">
        <v>2357.1015000000002</v>
      </c>
      <c r="E800">
        <v>7.8700000000000003E-3</v>
      </c>
      <c r="G800">
        <v>2357.0515599999999</v>
      </c>
      <c r="H800">
        <v>8.1409999999999996E-2</v>
      </c>
      <c r="J800">
        <v>2357.0692100000001</v>
      </c>
      <c r="K800">
        <v>4.8939999999999997E-2</v>
      </c>
      <c r="M800">
        <v>2357.0692100000001</v>
      </c>
      <c r="N800">
        <v>2.266E-2</v>
      </c>
    </row>
    <row r="801" spans="1:14">
      <c r="A801">
        <v>2354.9947999999999</v>
      </c>
      <c r="B801">
        <v>2.9199999999999999E-3</v>
      </c>
      <c r="D801">
        <v>2355.0446900000002</v>
      </c>
      <c r="E801">
        <v>9.58E-3</v>
      </c>
      <c r="G801">
        <v>2354.9947999999999</v>
      </c>
      <c r="H801">
        <v>8.158E-2</v>
      </c>
      <c r="J801">
        <v>2355.0124300000002</v>
      </c>
      <c r="K801">
        <v>4.9439999999999998E-2</v>
      </c>
      <c r="M801">
        <v>2355.0124300000002</v>
      </c>
      <c r="N801">
        <v>2.409E-2</v>
      </c>
    </row>
    <row r="802" spans="1:14">
      <c r="A802">
        <v>2352.9380299999998</v>
      </c>
      <c r="B802">
        <v>3.3700000000000002E-3</v>
      </c>
      <c r="D802">
        <v>2352.9878800000001</v>
      </c>
      <c r="E802">
        <v>1.2030000000000001E-2</v>
      </c>
      <c r="G802">
        <v>2352.9380299999998</v>
      </c>
      <c r="H802">
        <v>8.097E-2</v>
      </c>
      <c r="J802">
        <v>2352.9556499999999</v>
      </c>
      <c r="K802">
        <v>5.0200000000000002E-2</v>
      </c>
      <c r="M802">
        <v>2352.9556499999999</v>
      </c>
      <c r="N802">
        <v>2.503E-2</v>
      </c>
    </row>
    <row r="803" spans="1:14">
      <c r="A803">
        <v>2350.8812699999999</v>
      </c>
      <c r="B803">
        <v>4.3499999999999997E-3</v>
      </c>
      <c r="D803">
        <v>2350.9310799999998</v>
      </c>
      <c r="E803">
        <v>1.4579999999999999E-2</v>
      </c>
      <c r="G803">
        <v>2350.8812699999999</v>
      </c>
      <c r="H803">
        <v>8.0339999999999995E-2</v>
      </c>
      <c r="J803">
        <v>2350.89887</v>
      </c>
      <c r="K803">
        <v>5.0430000000000003E-2</v>
      </c>
      <c r="M803">
        <v>2350.89887</v>
      </c>
      <c r="N803">
        <v>2.5479999999999999E-2</v>
      </c>
    </row>
    <row r="804" spans="1:14">
      <c r="A804">
        <v>2348.8245099999999</v>
      </c>
      <c r="B804">
        <v>4.8199999999999996E-3</v>
      </c>
      <c r="D804">
        <v>2348.8742699999998</v>
      </c>
      <c r="E804">
        <v>1.6930000000000001E-2</v>
      </c>
      <c r="G804">
        <v>2348.8245099999999</v>
      </c>
      <c r="H804">
        <v>7.782E-2</v>
      </c>
      <c r="J804">
        <v>2348.8420900000001</v>
      </c>
      <c r="K804">
        <v>4.9730000000000003E-2</v>
      </c>
      <c r="M804">
        <v>2348.8420900000001</v>
      </c>
      <c r="N804">
        <v>2.5690000000000001E-2</v>
      </c>
    </row>
    <row r="805" spans="1:14">
      <c r="A805">
        <v>2346.7677399999998</v>
      </c>
      <c r="B805">
        <v>4.3800000000000002E-3</v>
      </c>
      <c r="D805">
        <v>2346.8174600000002</v>
      </c>
      <c r="E805">
        <v>1.8270000000000002E-2</v>
      </c>
      <c r="G805">
        <v>2346.7677399999998</v>
      </c>
      <c r="H805">
        <v>7.4490000000000001E-2</v>
      </c>
      <c r="J805">
        <v>2346.7853100000002</v>
      </c>
      <c r="K805">
        <v>4.836E-2</v>
      </c>
      <c r="M805">
        <v>2346.7853100000002</v>
      </c>
      <c r="N805">
        <v>2.5350000000000001E-2</v>
      </c>
    </row>
    <row r="806" spans="1:14">
      <c r="A806">
        <v>2344.7109799999998</v>
      </c>
      <c r="B806">
        <v>3.46E-3</v>
      </c>
      <c r="D806">
        <v>2344.7606500000002</v>
      </c>
      <c r="E806">
        <v>1.813E-2</v>
      </c>
      <c r="G806">
        <v>2344.7109799999998</v>
      </c>
      <c r="H806">
        <v>7.399E-2</v>
      </c>
      <c r="J806">
        <v>2344.7285299999999</v>
      </c>
      <c r="K806">
        <v>4.7199999999999999E-2</v>
      </c>
      <c r="M806">
        <v>2344.7285299999999</v>
      </c>
      <c r="N806">
        <v>2.4539999999999999E-2</v>
      </c>
    </row>
    <row r="807" spans="1:14">
      <c r="A807">
        <v>2342.6542100000001</v>
      </c>
      <c r="B807">
        <v>2.8800000000000002E-3</v>
      </c>
      <c r="D807">
        <v>2342.7038499999999</v>
      </c>
      <c r="E807">
        <v>1.7680000000000001E-2</v>
      </c>
      <c r="G807">
        <v>2342.6542100000001</v>
      </c>
      <c r="H807">
        <v>7.6230000000000006E-2</v>
      </c>
      <c r="J807">
        <v>2342.67175</v>
      </c>
      <c r="K807">
        <v>4.7449999999999999E-2</v>
      </c>
      <c r="M807">
        <v>2342.67175</v>
      </c>
      <c r="N807">
        <v>2.4219999999999998E-2</v>
      </c>
    </row>
    <row r="808" spans="1:14">
      <c r="A808">
        <v>2340.5974500000002</v>
      </c>
      <c r="B808">
        <v>2.6700000000000001E-3</v>
      </c>
      <c r="D808">
        <v>2340.6470399999998</v>
      </c>
      <c r="E808">
        <v>1.7500000000000002E-2</v>
      </c>
      <c r="G808">
        <v>2340.5974500000002</v>
      </c>
      <c r="H808">
        <v>7.7259999999999995E-2</v>
      </c>
      <c r="J808">
        <v>2340.6149700000001</v>
      </c>
      <c r="K808">
        <v>4.8070000000000002E-2</v>
      </c>
      <c r="M808">
        <v>2340.6149700000001</v>
      </c>
      <c r="N808">
        <v>2.4479999999999998E-2</v>
      </c>
    </row>
    <row r="809" spans="1:14">
      <c r="A809">
        <v>2338.5406899999998</v>
      </c>
      <c r="B809">
        <v>2.3500000000000001E-3</v>
      </c>
      <c r="D809">
        <v>2338.5902299999998</v>
      </c>
      <c r="E809">
        <v>1.8079999999999999E-2</v>
      </c>
      <c r="G809">
        <v>2338.5406899999998</v>
      </c>
      <c r="H809">
        <v>7.6700000000000004E-2</v>
      </c>
      <c r="J809">
        <v>2338.5581900000002</v>
      </c>
      <c r="K809">
        <v>4.7440000000000003E-2</v>
      </c>
      <c r="M809">
        <v>2338.5581900000002</v>
      </c>
      <c r="N809">
        <v>2.4479999999999998E-2</v>
      </c>
    </row>
    <row r="810" spans="1:14">
      <c r="A810">
        <v>2336.4839200000001</v>
      </c>
      <c r="B810">
        <v>2.1900000000000001E-3</v>
      </c>
      <c r="D810">
        <v>2336.5334200000002</v>
      </c>
      <c r="E810">
        <v>2.0080000000000001E-2</v>
      </c>
      <c r="G810">
        <v>2336.4839200000001</v>
      </c>
      <c r="H810">
        <v>7.6259999999999994E-2</v>
      </c>
      <c r="J810">
        <v>2336.5014099999999</v>
      </c>
      <c r="K810">
        <v>4.6390000000000001E-2</v>
      </c>
      <c r="M810">
        <v>2336.5014099999999</v>
      </c>
      <c r="N810">
        <v>2.3980000000000001E-2</v>
      </c>
    </row>
    <row r="811" spans="1:14">
      <c r="A811">
        <v>2334.4271600000002</v>
      </c>
      <c r="B811">
        <v>2.49E-3</v>
      </c>
      <c r="D811">
        <v>2334.4766199999999</v>
      </c>
      <c r="E811">
        <v>2.1850000000000001E-2</v>
      </c>
      <c r="G811">
        <v>2334.4271600000002</v>
      </c>
      <c r="H811">
        <v>7.6170000000000002E-2</v>
      </c>
      <c r="J811">
        <v>2334.4446400000002</v>
      </c>
      <c r="K811">
        <v>4.598E-2</v>
      </c>
      <c r="M811">
        <v>2334.4446400000002</v>
      </c>
      <c r="N811">
        <v>2.3689999999999999E-2</v>
      </c>
    </row>
    <row r="812" spans="1:14">
      <c r="A812">
        <v>2332.37039</v>
      </c>
      <c r="B812">
        <v>3.2200000000000002E-3</v>
      </c>
      <c r="D812">
        <v>2332.4198099999999</v>
      </c>
      <c r="E812">
        <v>2.2020000000000001E-2</v>
      </c>
      <c r="G812">
        <v>2332.37039</v>
      </c>
      <c r="H812">
        <v>7.6429999999999998E-2</v>
      </c>
      <c r="J812">
        <v>2332.3878599999998</v>
      </c>
      <c r="K812">
        <v>4.6149999999999997E-2</v>
      </c>
      <c r="M812">
        <v>2332.3878599999998</v>
      </c>
      <c r="N812">
        <v>2.4150000000000001E-2</v>
      </c>
    </row>
    <row r="813" spans="1:14">
      <c r="A813">
        <v>2330.3136300000001</v>
      </c>
      <c r="B813">
        <v>3.9300000000000003E-3</v>
      </c>
      <c r="D813">
        <v>2330.3629999999998</v>
      </c>
      <c r="E813">
        <v>2.2210000000000001E-2</v>
      </c>
      <c r="G813">
        <v>2330.3136300000001</v>
      </c>
      <c r="H813">
        <v>7.7810000000000004E-2</v>
      </c>
      <c r="J813">
        <v>2330.3310799999999</v>
      </c>
      <c r="K813">
        <v>4.6609999999999999E-2</v>
      </c>
      <c r="M813">
        <v>2330.3310799999999</v>
      </c>
      <c r="N813">
        <v>2.4989999999999998E-2</v>
      </c>
    </row>
    <row r="814" spans="1:14">
      <c r="A814">
        <v>2328.2568700000002</v>
      </c>
      <c r="B814">
        <v>4.4400000000000004E-3</v>
      </c>
      <c r="D814">
        <v>2328.3061899999998</v>
      </c>
      <c r="E814">
        <v>2.461E-2</v>
      </c>
      <c r="G814">
        <v>2328.2568700000002</v>
      </c>
      <c r="H814">
        <v>8.1470000000000001E-2</v>
      </c>
      <c r="J814">
        <v>2328.2743</v>
      </c>
      <c r="K814">
        <v>4.7600000000000003E-2</v>
      </c>
      <c r="M814">
        <v>2328.2743</v>
      </c>
      <c r="N814">
        <v>2.6030000000000001E-2</v>
      </c>
    </row>
    <row r="815" spans="1:14">
      <c r="A815">
        <v>2326.2001</v>
      </c>
      <c r="B815">
        <v>4.9300000000000004E-3</v>
      </c>
      <c r="D815">
        <v>2326.2493899999999</v>
      </c>
      <c r="E815">
        <v>2.8590000000000001E-2</v>
      </c>
      <c r="G815">
        <v>2326.2001</v>
      </c>
      <c r="H815">
        <v>8.5690000000000002E-2</v>
      </c>
      <c r="J815">
        <v>2326.2175200000001</v>
      </c>
      <c r="K815">
        <v>4.8719999999999999E-2</v>
      </c>
      <c r="M815">
        <v>2326.2175200000001</v>
      </c>
      <c r="N815">
        <v>2.707E-2</v>
      </c>
    </row>
    <row r="816" spans="1:14">
      <c r="A816">
        <v>2324.1433400000001</v>
      </c>
      <c r="B816">
        <v>4.9300000000000004E-3</v>
      </c>
      <c r="D816">
        <v>2324.1925799999999</v>
      </c>
      <c r="E816">
        <v>3.193E-2</v>
      </c>
      <c r="G816">
        <v>2324.1433400000001</v>
      </c>
      <c r="H816">
        <v>8.5300000000000001E-2</v>
      </c>
      <c r="J816">
        <v>2324.1607399999998</v>
      </c>
      <c r="K816">
        <v>4.8390000000000002E-2</v>
      </c>
      <c r="M816">
        <v>2324.1607399999998</v>
      </c>
      <c r="N816">
        <v>2.7060000000000001E-2</v>
      </c>
    </row>
    <row r="817" spans="1:14">
      <c r="A817">
        <v>2322.0865699999999</v>
      </c>
      <c r="B817">
        <v>4.4099999999999999E-3</v>
      </c>
      <c r="D817">
        <v>2322.1357699999999</v>
      </c>
      <c r="E817">
        <v>3.2939999999999997E-2</v>
      </c>
      <c r="G817">
        <v>2322.0865699999999</v>
      </c>
      <c r="H817">
        <v>8.022E-2</v>
      </c>
      <c r="J817">
        <v>2322.1039599999999</v>
      </c>
      <c r="K817">
        <v>4.6519999999999999E-2</v>
      </c>
      <c r="M817">
        <v>2322.1039599999999</v>
      </c>
      <c r="N817">
        <v>2.6089999999999999E-2</v>
      </c>
    </row>
    <row r="818" spans="1:14">
      <c r="A818">
        <v>2320.02981</v>
      </c>
      <c r="B818">
        <v>4.1399999999999996E-3</v>
      </c>
      <c r="D818">
        <v>2320.0789599999998</v>
      </c>
      <c r="E818">
        <v>3.108E-2</v>
      </c>
      <c r="G818">
        <v>2320.02981</v>
      </c>
      <c r="H818">
        <v>7.6039999999999996E-2</v>
      </c>
      <c r="J818">
        <v>2320.04718</v>
      </c>
      <c r="K818">
        <v>4.4999999999999998E-2</v>
      </c>
      <c r="M818">
        <v>2320.04718</v>
      </c>
      <c r="N818">
        <v>2.563E-2</v>
      </c>
    </row>
    <row r="819" spans="1:14">
      <c r="A819">
        <v>2317.9730500000001</v>
      </c>
      <c r="B819">
        <v>3.96E-3</v>
      </c>
      <c r="D819">
        <v>2318.02216</v>
      </c>
      <c r="E819">
        <v>2.8299999999999999E-2</v>
      </c>
      <c r="G819">
        <v>2317.9730500000001</v>
      </c>
      <c r="H819">
        <v>7.4060000000000001E-2</v>
      </c>
      <c r="J819">
        <v>2317.9904000000001</v>
      </c>
      <c r="K819">
        <v>4.4729999999999999E-2</v>
      </c>
      <c r="M819">
        <v>2317.9904000000001</v>
      </c>
      <c r="N819">
        <v>2.5659999999999999E-2</v>
      </c>
    </row>
    <row r="820" spans="1:14">
      <c r="A820">
        <v>2315.9162799999999</v>
      </c>
      <c r="B820">
        <v>3.5699999999999998E-3</v>
      </c>
      <c r="D820">
        <v>2315.9653499999999</v>
      </c>
      <c r="E820">
        <v>2.707E-2</v>
      </c>
      <c r="G820">
        <v>2315.9162799999999</v>
      </c>
      <c r="H820">
        <v>7.2969999999999993E-2</v>
      </c>
      <c r="J820">
        <v>2315.9336199999998</v>
      </c>
      <c r="K820">
        <v>4.478E-2</v>
      </c>
      <c r="M820">
        <v>2315.9336199999998</v>
      </c>
      <c r="N820">
        <v>2.513E-2</v>
      </c>
    </row>
    <row r="821" spans="1:14">
      <c r="A821">
        <v>2313.85952</v>
      </c>
      <c r="B821">
        <v>3.5000000000000001E-3</v>
      </c>
      <c r="D821">
        <v>2313.9085399999999</v>
      </c>
      <c r="E821">
        <v>2.7089999999999999E-2</v>
      </c>
      <c r="G821">
        <v>2313.85952</v>
      </c>
      <c r="H821">
        <v>7.22E-2</v>
      </c>
      <c r="J821">
        <v>2313.8768399999999</v>
      </c>
      <c r="K821">
        <v>4.4510000000000001E-2</v>
      </c>
      <c r="M821">
        <v>2313.8768399999999</v>
      </c>
      <c r="N821">
        <v>2.4199999999999999E-2</v>
      </c>
    </row>
    <row r="822" spans="1:14">
      <c r="A822">
        <v>2311.8027499999998</v>
      </c>
      <c r="B822">
        <v>3.64E-3</v>
      </c>
      <c r="D822">
        <v>2311.8517299999999</v>
      </c>
      <c r="E822">
        <v>2.7449999999999999E-2</v>
      </c>
      <c r="G822">
        <v>2311.8027499999998</v>
      </c>
      <c r="H822">
        <v>7.1360000000000007E-2</v>
      </c>
      <c r="J822">
        <v>2311.82006</v>
      </c>
      <c r="K822">
        <v>4.4019999999999997E-2</v>
      </c>
      <c r="M822">
        <v>2311.82006</v>
      </c>
      <c r="N822">
        <v>2.3709999999999998E-2</v>
      </c>
    </row>
    <row r="823" spans="1:14">
      <c r="A823">
        <v>2309.7459899999999</v>
      </c>
      <c r="B823">
        <v>3.5500000000000002E-3</v>
      </c>
      <c r="D823">
        <v>2309.79493</v>
      </c>
      <c r="E823">
        <v>2.7629999999999998E-2</v>
      </c>
      <c r="G823">
        <v>2309.7459899999999</v>
      </c>
      <c r="H823">
        <v>7.1429999999999993E-2</v>
      </c>
      <c r="J823">
        <v>2309.7632800000001</v>
      </c>
      <c r="K823">
        <v>4.3639999999999998E-2</v>
      </c>
      <c r="M823">
        <v>2309.7632800000001</v>
      </c>
      <c r="N823">
        <v>2.401E-2</v>
      </c>
    </row>
    <row r="824" spans="1:14">
      <c r="A824">
        <v>2307.68923</v>
      </c>
      <c r="B824">
        <v>3.5400000000000002E-3</v>
      </c>
      <c r="D824">
        <v>2307.73812</v>
      </c>
      <c r="E824">
        <v>2.708E-2</v>
      </c>
      <c r="G824">
        <v>2307.68923</v>
      </c>
      <c r="H824">
        <v>7.1989999999999998E-2</v>
      </c>
      <c r="J824">
        <v>2307.7064999999998</v>
      </c>
      <c r="K824">
        <v>4.3639999999999998E-2</v>
      </c>
      <c r="M824">
        <v>2307.7064999999998</v>
      </c>
      <c r="N824">
        <v>2.47E-2</v>
      </c>
    </row>
    <row r="825" spans="1:14">
      <c r="A825">
        <v>2305.6324599999998</v>
      </c>
      <c r="B825">
        <v>3.63E-3</v>
      </c>
      <c r="D825">
        <v>2305.6813099999999</v>
      </c>
      <c r="E825">
        <v>2.605E-2</v>
      </c>
      <c r="G825">
        <v>2305.6324599999998</v>
      </c>
      <c r="H825">
        <v>7.1260000000000004E-2</v>
      </c>
      <c r="J825">
        <v>2305.6497199999999</v>
      </c>
      <c r="K825">
        <v>4.3439999999999999E-2</v>
      </c>
      <c r="M825">
        <v>2305.6497199999999</v>
      </c>
      <c r="N825">
        <v>2.4989999999999998E-2</v>
      </c>
    </row>
    <row r="826" spans="1:14">
      <c r="A826">
        <v>2303.5756999999999</v>
      </c>
      <c r="B826">
        <v>3.64E-3</v>
      </c>
      <c r="D826">
        <v>2303.6244999999999</v>
      </c>
      <c r="E826">
        <v>2.4930000000000001E-2</v>
      </c>
      <c r="G826">
        <v>2303.5756999999999</v>
      </c>
      <c r="H826">
        <v>7.0430000000000006E-2</v>
      </c>
      <c r="J826">
        <v>2303.59294</v>
      </c>
      <c r="K826">
        <v>4.2619999999999998E-2</v>
      </c>
      <c r="M826">
        <v>2303.59294</v>
      </c>
      <c r="N826">
        <v>2.453E-2</v>
      </c>
    </row>
    <row r="827" spans="1:14">
      <c r="A827">
        <v>2301.5189300000002</v>
      </c>
      <c r="B827">
        <v>3.8600000000000001E-3</v>
      </c>
      <c r="D827">
        <v>2301.5676899999999</v>
      </c>
      <c r="E827">
        <v>2.4479999999999998E-2</v>
      </c>
      <c r="G827">
        <v>2301.5189300000002</v>
      </c>
      <c r="H827">
        <v>7.1309999999999998E-2</v>
      </c>
      <c r="J827">
        <v>2301.5361600000001</v>
      </c>
      <c r="K827">
        <v>4.1750000000000002E-2</v>
      </c>
      <c r="M827">
        <v>2301.5361600000001</v>
      </c>
      <c r="N827">
        <v>2.3970000000000002E-2</v>
      </c>
    </row>
    <row r="828" spans="1:14">
      <c r="A828">
        <v>2299.4621699999998</v>
      </c>
      <c r="B828">
        <v>4.0699999999999998E-3</v>
      </c>
      <c r="D828">
        <v>2299.51089</v>
      </c>
      <c r="E828">
        <v>2.5090000000000001E-2</v>
      </c>
      <c r="G828">
        <v>2299.4621699999998</v>
      </c>
      <c r="H828">
        <v>7.2389999999999996E-2</v>
      </c>
      <c r="J828">
        <v>2299.47939</v>
      </c>
      <c r="K828">
        <v>4.1410000000000002E-2</v>
      </c>
      <c r="M828">
        <v>2299.47939</v>
      </c>
      <c r="N828">
        <v>2.4039999999999999E-2</v>
      </c>
    </row>
    <row r="829" spans="1:14">
      <c r="A829">
        <v>2297.4054099999998</v>
      </c>
      <c r="B829">
        <v>3.96E-3</v>
      </c>
      <c r="D829">
        <v>2297.45408</v>
      </c>
      <c r="E829">
        <v>2.6280000000000001E-2</v>
      </c>
      <c r="G829">
        <v>2297.4054099999998</v>
      </c>
      <c r="H829">
        <v>7.2599999999999998E-2</v>
      </c>
      <c r="J829">
        <v>2297.4226100000001</v>
      </c>
      <c r="K829">
        <v>4.1579999999999999E-2</v>
      </c>
      <c r="M829">
        <v>2297.4226100000001</v>
      </c>
      <c r="N829">
        <v>2.4510000000000001E-2</v>
      </c>
    </row>
    <row r="830" spans="1:14">
      <c r="A830">
        <v>2295.3486400000002</v>
      </c>
      <c r="B830">
        <v>4.0000000000000001E-3</v>
      </c>
      <c r="D830">
        <v>2295.3972699999999</v>
      </c>
      <c r="E830">
        <v>2.7529999999999999E-2</v>
      </c>
      <c r="G830">
        <v>2295.3486400000002</v>
      </c>
      <c r="H830">
        <v>7.0800000000000002E-2</v>
      </c>
      <c r="J830">
        <v>2295.3658300000002</v>
      </c>
      <c r="K830">
        <v>4.1660000000000003E-2</v>
      </c>
      <c r="M830">
        <v>2295.3658300000002</v>
      </c>
      <c r="N830">
        <v>2.4670000000000001E-2</v>
      </c>
    </row>
    <row r="831" spans="1:14">
      <c r="A831">
        <v>2293.2918800000002</v>
      </c>
      <c r="B831">
        <v>4.1799999999999997E-3</v>
      </c>
      <c r="D831">
        <v>2293.3404599999999</v>
      </c>
      <c r="E831">
        <v>2.8649999999999998E-2</v>
      </c>
      <c r="G831">
        <v>2293.2918800000002</v>
      </c>
      <c r="H831">
        <v>6.7280000000000006E-2</v>
      </c>
      <c r="J831">
        <v>2293.3090499999998</v>
      </c>
      <c r="K831">
        <v>4.1300000000000003E-2</v>
      </c>
      <c r="M831">
        <v>2293.3090499999998</v>
      </c>
      <c r="N831">
        <v>2.4559999999999998E-2</v>
      </c>
    </row>
    <row r="832" spans="1:14">
      <c r="A832">
        <v>2291.2351100000001</v>
      </c>
      <c r="B832">
        <v>4.1700000000000001E-3</v>
      </c>
      <c r="D832">
        <v>2291.2836600000001</v>
      </c>
      <c r="E832">
        <v>2.9829999999999999E-2</v>
      </c>
      <c r="G832">
        <v>2291.2351100000001</v>
      </c>
      <c r="H832">
        <v>6.744E-2</v>
      </c>
      <c r="J832">
        <v>2291.25227</v>
      </c>
      <c r="K832">
        <v>4.0779999999999997E-2</v>
      </c>
      <c r="M832">
        <v>2291.25227</v>
      </c>
      <c r="N832">
        <v>2.4289999999999999E-2</v>
      </c>
    </row>
    <row r="833" spans="1:14">
      <c r="A833">
        <v>2289.1783500000001</v>
      </c>
      <c r="B833">
        <v>4.3600000000000002E-3</v>
      </c>
      <c r="D833">
        <v>2289.22685</v>
      </c>
      <c r="E833">
        <v>3.074E-2</v>
      </c>
      <c r="G833">
        <v>2289.1783500000001</v>
      </c>
      <c r="H833">
        <v>7.1419999999999997E-2</v>
      </c>
      <c r="J833">
        <v>2289.1954900000001</v>
      </c>
      <c r="K833">
        <v>4.0079999999999998E-2</v>
      </c>
      <c r="M833">
        <v>2289.1954900000001</v>
      </c>
      <c r="N833">
        <v>2.383E-2</v>
      </c>
    </row>
    <row r="834" spans="1:14">
      <c r="A834">
        <v>2287.1215900000002</v>
      </c>
      <c r="B834">
        <v>4.6800000000000001E-3</v>
      </c>
      <c r="D834">
        <v>2287.17004</v>
      </c>
      <c r="E834">
        <v>3.0890000000000001E-2</v>
      </c>
      <c r="G834">
        <v>2287.1215900000002</v>
      </c>
      <c r="H834">
        <v>7.2389999999999996E-2</v>
      </c>
      <c r="J834">
        <v>2287.1387100000002</v>
      </c>
      <c r="K834">
        <v>3.9350000000000003E-2</v>
      </c>
      <c r="M834">
        <v>2287.1387100000002</v>
      </c>
      <c r="N834">
        <v>2.3570000000000001E-2</v>
      </c>
    </row>
    <row r="835" spans="1:14">
      <c r="A835">
        <v>2285.0648200000001</v>
      </c>
      <c r="B835">
        <v>4.7499999999999999E-3</v>
      </c>
      <c r="D835">
        <v>2285.1132299999999</v>
      </c>
      <c r="E835">
        <v>2.9499999999999998E-2</v>
      </c>
      <c r="G835">
        <v>2285.0648200000001</v>
      </c>
      <c r="H835">
        <v>6.7900000000000002E-2</v>
      </c>
      <c r="J835">
        <v>2285.0819299999998</v>
      </c>
      <c r="K835">
        <v>3.8830000000000003E-2</v>
      </c>
      <c r="M835">
        <v>2285.0819299999998</v>
      </c>
      <c r="N835">
        <v>2.308E-2</v>
      </c>
    </row>
    <row r="836" spans="1:14">
      <c r="A836">
        <v>2283.0080600000001</v>
      </c>
      <c r="B836">
        <v>4.8199999999999996E-3</v>
      </c>
      <c r="D836">
        <v>2283.0564300000001</v>
      </c>
      <c r="E836">
        <v>2.5839999999999998E-2</v>
      </c>
      <c r="G836">
        <v>2283.0080600000001</v>
      </c>
      <c r="H836">
        <v>6.2899999999999998E-2</v>
      </c>
      <c r="J836">
        <v>2283.0251499999999</v>
      </c>
      <c r="K836">
        <v>3.8390000000000001E-2</v>
      </c>
      <c r="M836">
        <v>2283.0251499999999</v>
      </c>
      <c r="N836">
        <v>2.249E-2</v>
      </c>
    </row>
    <row r="837" spans="1:14">
      <c r="A837">
        <v>2280.95129</v>
      </c>
      <c r="B837">
        <v>4.9300000000000004E-3</v>
      </c>
      <c r="D837">
        <v>2280.99962</v>
      </c>
      <c r="E837">
        <v>2.214E-2</v>
      </c>
      <c r="G837">
        <v>2280.95129</v>
      </c>
      <c r="H837">
        <v>6.2420000000000003E-2</v>
      </c>
      <c r="J837">
        <v>2280.96837</v>
      </c>
      <c r="K837">
        <v>3.8030000000000001E-2</v>
      </c>
      <c r="M837">
        <v>2280.96837</v>
      </c>
      <c r="N837">
        <v>2.256E-2</v>
      </c>
    </row>
    <row r="838" spans="1:14">
      <c r="A838">
        <v>2278.89453</v>
      </c>
      <c r="B838">
        <v>4.64E-3</v>
      </c>
      <c r="D838">
        <v>2278.94281</v>
      </c>
      <c r="E838">
        <v>2.07E-2</v>
      </c>
      <c r="G838">
        <v>2278.89453</v>
      </c>
      <c r="H838">
        <v>6.4479999999999996E-2</v>
      </c>
      <c r="J838">
        <v>2278.9115900000002</v>
      </c>
      <c r="K838">
        <v>3.7620000000000001E-2</v>
      </c>
      <c r="M838">
        <v>2278.9115900000002</v>
      </c>
      <c r="N838">
        <v>2.2409999999999999E-2</v>
      </c>
    </row>
    <row r="839" spans="1:14">
      <c r="A839">
        <v>2276.8377700000001</v>
      </c>
      <c r="B839">
        <v>3.9300000000000003E-3</v>
      </c>
      <c r="D839">
        <v>2276.886</v>
      </c>
      <c r="E839">
        <v>2.121E-2</v>
      </c>
      <c r="G839">
        <v>2276.8377700000001</v>
      </c>
      <c r="H839">
        <v>6.5100000000000005E-2</v>
      </c>
      <c r="J839">
        <v>2276.8548099999998</v>
      </c>
      <c r="K839">
        <v>3.6920000000000001E-2</v>
      </c>
      <c r="M839">
        <v>2276.8548099999998</v>
      </c>
      <c r="N839">
        <v>2.1610000000000001E-2</v>
      </c>
    </row>
    <row r="840" spans="1:14">
      <c r="A840">
        <v>2274.7809999999999</v>
      </c>
      <c r="B840">
        <v>3.5599999999999998E-3</v>
      </c>
      <c r="D840">
        <v>2274.8292000000001</v>
      </c>
      <c r="E840">
        <v>2.2800000000000001E-2</v>
      </c>
      <c r="G840">
        <v>2274.7809999999999</v>
      </c>
      <c r="H840">
        <v>6.4589999999999995E-2</v>
      </c>
      <c r="J840">
        <v>2274.7980299999999</v>
      </c>
      <c r="K840">
        <v>3.5700000000000003E-2</v>
      </c>
      <c r="M840">
        <v>2274.7980299999999</v>
      </c>
      <c r="N840">
        <v>2.1049999999999999E-2</v>
      </c>
    </row>
    <row r="841" spans="1:14">
      <c r="A841">
        <v>2272.72424</v>
      </c>
      <c r="B841">
        <v>3.81E-3</v>
      </c>
      <c r="D841">
        <v>2272.7723900000001</v>
      </c>
      <c r="E841">
        <v>2.3439999999999999E-2</v>
      </c>
      <c r="G841">
        <v>2272.72424</v>
      </c>
      <c r="H841">
        <v>6.429E-2</v>
      </c>
      <c r="J841">
        <v>2272.74125</v>
      </c>
      <c r="K841">
        <v>3.422E-2</v>
      </c>
      <c r="M841">
        <v>2272.74125</v>
      </c>
      <c r="N841">
        <v>2.0420000000000001E-2</v>
      </c>
    </row>
    <row r="842" spans="1:14">
      <c r="A842">
        <v>2270.6674699999999</v>
      </c>
      <c r="B842">
        <v>3.82E-3</v>
      </c>
      <c r="D842">
        <v>2270.71558</v>
      </c>
      <c r="E842">
        <v>2.2599999999999999E-2</v>
      </c>
      <c r="G842">
        <v>2270.6674699999999</v>
      </c>
      <c r="H842">
        <v>6.3210000000000002E-2</v>
      </c>
      <c r="J842">
        <v>2270.6844700000001</v>
      </c>
      <c r="K842">
        <v>3.3079999999999998E-2</v>
      </c>
      <c r="M842">
        <v>2270.6844700000001</v>
      </c>
      <c r="N842">
        <v>1.9029999999999998E-2</v>
      </c>
    </row>
    <row r="843" spans="1:14">
      <c r="A843">
        <v>2268.6107099999999</v>
      </c>
      <c r="B843">
        <v>2.8999999999999998E-3</v>
      </c>
      <c r="D843">
        <v>2268.65877</v>
      </c>
      <c r="E843">
        <v>2.2190000000000001E-2</v>
      </c>
      <c r="G843">
        <v>2268.6107099999999</v>
      </c>
      <c r="H843">
        <v>6.2030000000000002E-2</v>
      </c>
      <c r="J843">
        <v>2268.6276899999998</v>
      </c>
      <c r="K843">
        <v>3.2329999999999998E-2</v>
      </c>
      <c r="M843">
        <v>2268.6276899999998</v>
      </c>
      <c r="N843">
        <v>1.806E-2</v>
      </c>
    </row>
    <row r="844" spans="1:14">
      <c r="A844">
        <v>2266.55395</v>
      </c>
      <c r="B844">
        <v>1.8400000000000001E-3</v>
      </c>
      <c r="D844">
        <v>2266.6019700000002</v>
      </c>
      <c r="E844">
        <v>2.2749999999999999E-2</v>
      </c>
      <c r="G844">
        <v>2266.55395</v>
      </c>
      <c r="H844">
        <v>6.3420000000000004E-2</v>
      </c>
      <c r="J844">
        <v>2266.5709099999999</v>
      </c>
      <c r="K844">
        <v>3.1669999999999997E-2</v>
      </c>
      <c r="M844">
        <v>2266.5709099999999</v>
      </c>
      <c r="N844">
        <v>1.771E-2</v>
      </c>
    </row>
    <row r="845" spans="1:14">
      <c r="A845">
        <v>2264.4971799999998</v>
      </c>
      <c r="B845">
        <v>1.6299999999999999E-3</v>
      </c>
      <c r="D845">
        <v>2264.5451600000001</v>
      </c>
      <c r="E845">
        <v>2.2960000000000001E-2</v>
      </c>
      <c r="G845">
        <v>2264.4971799999998</v>
      </c>
      <c r="H845">
        <v>6.6269999999999996E-2</v>
      </c>
      <c r="J845">
        <v>2264.51413</v>
      </c>
      <c r="K845">
        <v>3.1150000000000001E-2</v>
      </c>
      <c r="M845">
        <v>2264.51413</v>
      </c>
      <c r="N845">
        <v>1.7340000000000001E-2</v>
      </c>
    </row>
    <row r="846" spans="1:14">
      <c r="A846">
        <v>2262.4404199999999</v>
      </c>
      <c r="B846">
        <v>1.8799999999999999E-3</v>
      </c>
      <c r="D846">
        <v>2262.4883500000001</v>
      </c>
      <c r="E846">
        <v>2.188E-2</v>
      </c>
      <c r="G846">
        <v>2262.4404199999999</v>
      </c>
      <c r="H846">
        <v>6.5960000000000005E-2</v>
      </c>
      <c r="J846">
        <v>2262.4573599999999</v>
      </c>
      <c r="K846">
        <v>3.0970000000000001E-2</v>
      </c>
      <c r="M846">
        <v>2262.4573599999999</v>
      </c>
      <c r="N846">
        <v>1.804E-2</v>
      </c>
    </row>
    <row r="847" spans="1:14">
      <c r="A847">
        <v>2260.3836500000002</v>
      </c>
      <c r="B847">
        <v>2.0799999999999998E-3</v>
      </c>
      <c r="D847">
        <v>2260.43154</v>
      </c>
      <c r="E847">
        <v>2.0799999999999999E-2</v>
      </c>
      <c r="G847">
        <v>2260.3836500000002</v>
      </c>
      <c r="H847">
        <v>6.1609999999999998E-2</v>
      </c>
      <c r="J847">
        <v>2260.40058</v>
      </c>
      <c r="K847">
        <v>3.1309999999999998E-2</v>
      </c>
      <c r="M847">
        <v>2260.40058</v>
      </c>
      <c r="N847">
        <v>1.9210000000000001E-2</v>
      </c>
    </row>
    <row r="848" spans="1:14">
      <c r="A848">
        <v>2258.3268899999998</v>
      </c>
      <c r="B848">
        <v>2.5999999999999999E-3</v>
      </c>
      <c r="D848">
        <v>2258.3747400000002</v>
      </c>
      <c r="E848">
        <v>2.1139999999999999E-2</v>
      </c>
      <c r="G848">
        <v>2258.3268899999998</v>
      </c>
      <c r="H848">
        <v>5.7639999999999997E-2</v>
      </c>
      <c r="J848">
        <v>2258.3438000000001</v>
      </c>
      <c r="K848">
        <v>3.2070000000000001E-2</v>
      </c>
      <c r="M848">
        <v>2258.3438000000001</v>
      </c>
      <c r="N848">
        <v>1.9189999999999999E-2</v>
      </c>
    </row>
    <row r="849" spans="1:14">
      <c r="A849">
        <v>2256.2701299999999</v>
      </c>
      <c r="B849">
        <v>2.98E-3</v>
      </c>
      <c r="D849">
        <v>2256.3179300000002</v>
      </c>
      <c r="E849">
        <v>2.189E-2</v>
      </c>
      <c r="G849">
        <v>2256.2701299999999</v>
      </c>
      <c r="H849">
        <v>5.6759999999999998E-2</v>
      </c>
      <c r="J849">
        <v>2256.2870200000002</v>
      </c>
      <c r="K849">
        <v>3.2280000000000003E-2</v>
      </c>
      <c r="M849">
        <v>2256.2870200000002</v>
      </c>
      <c r="N849">
        <v>1.8759999999999999E-2</v>
      </c>
    </row>
    <row r="850" spans="1:14">
      <c r="A850">
        <v>2254.2133600000002</v>
      </c>
      <c r="B850">
        <v>2.2899999999999999E-3</v>
      </c>
      <c r="D850">
        <v>2254.2611200000001</v>
      </c>
      <c r="E850">
        <v>2.188E-2</v>
      </c>
      <c r="G850">
        <v>2254.2133600000002</v>
      </c>
      <c r="H850">
        <v>5.7930000000000002E-2</v>
      </c>
      <c r="J850">
        <v>2254.2302399999999</v>
      </c>
      <c r="K850">
        <v>3.1789999999999999E-2</v>
      </c>
      <c r="M850">
        <v>2254.2302399999999</v>
      </c>
      <c r="N850">
        <v>1.8759999999999999E-2</v>
      </c>
    </row>
    <row r="851" spans="1:14">
      <c r="A851">
        <v>2252.1565999999998</v>
      </c>
      <c r="B851">
        <v>2.0600000000000002E-3</v>
      </c>
      <c r="D851">
        <v>2252.2043100000001</v>
      </c>
      <c r="E851">
        <v>2.2599999999999999E-2</v>
      </c>
      <c r="G851">
        <v>2252.1565999999998</v>
      </c>
      <c r="H851">
        <v>5.815E-2</v>
      </c>
      <c r="J851">
        <v>2252.17346</v>
      </c>
      <c r="K851">
        <v>3.1150000000000001E-2</v>
      </c>
      <c r="M851">
        <v>2252.17346</v>
      </c>
      <c r="N851">
        <v>1.8419999999999999E-2</v>
      </c>
    </row>
    <row r="852" spans="1:14">
      <c r="A852">
        <v>2250.0998300000001</v>
      </c>
      <c r="B852">
        <v>2.96E-3</v>
      </c>
      <c r="D852">
        <v>2250.1475</v>
      </c>
      <c r="E852">
        <v>2.4080000000000001E-2</v>
      </c>
      <c r="G852">
        <v>2250.0998300000001</v>
      </c>
      <c r="H852">
        <v>5.5590000000000001E-2</v>
      </c>
      <c r="J852">
        <v>2250.1166800000001</v>
      </c>
      <c r="K852">
        <v>3.0190000000000002E-2</v>
      </c>
      <c r="M852">
        <v>2250.1166800000001</v>
      </c>
      <c r="N852">
        <v>1.7780000000000001E-2</v>
      </c>
    </row>
    <row r="853" spans="1:14">
      <c r="A853">
        <v>2248.0430700000002</v>
      </c>
      <c r="B853">
        <v>2.7699999999999999E-3</v>
      </c>
      <c r="D853">
        <v>2248.0907000000002</v>
      </c>
      <c r="E853">
        <v>2.427E-2</v>
      </c>
      <c r="G853">
        <v>2248.0430700000002</v>
      </c>
      <c r="H853">
        <v>5.2979999999999999E-2</v>
      </c>
      <c r="J853">
        <v>2248.0599000000002</v>
      </c>
      <c r="K853">
        <v>2.9340000000000001E-2</v>
      </c>
      <c r="M853">
        <v>2248.0599000000002</v>
      </c>
      <c r="N853">
        <v>1.7739999999999999E-2</v>
      </c>
    </row>
    <row r="854" spans="1:14">
      <c r="A854">
        <v>2245.9863099999998</v>
      </c>
      <c r="B854">
        <v>2E-3</v>
      </c>
      <c r="D854">
        <v>2246.0338900000002</v>
      </c>
      <c r="E854">
        <v>2.2939999999999999E-2</v>
      </c>
      <c r="G854">
        <v>2245.9863099999998</v>
      </c>
      <c r="H854">
        <v>5.3900000000000003E-2</v>
      </c>
      <c r="J854">
        <v>2246.0031199999999</v>
      </c>
      <c r="K854">
        <v>2.928E-2</v>
      </c>
      <c r="M854">
        <v>2246.0031199999999</v>
      </c>
      <c r="N854">
        <v>1.7739999999999999E-2</v>
      </c>
    </row>
    <row r="855" spans="1:14">
      <c r="A855">
        <v>2243.9295400000001</v>
      </c>
      <c r="B855">
        <v>2.4099999999999998E-3</v>
      </c>
      <c r="D855">
        <v>2243.9770800000001</v>
      </c>
      <c r="E855">
        <v>2.1239999999999998E-2</v>
      </c>
      <c r="G855">
        <v>2243.9295400000001</v>
      </c>
      <c r="H855">
        <v>5.6919999999999998E-2</v>
      </c>
      <c r="J855">
        <v>2243.94634</v>
      </c>
      <c r="K855">
        <v>2.9760000000000002E-2</v>
      </c>
      <c r="M855">
        <v>2243.94634</v>
      </c>
      <c r="N855">
        <v>1.7590000000000001E-2</v>
      </c>
    </row>
    <row r="856" spans="1:14">
      <c r="A856">
        <v>2241.8727800000001</v>
      </c>
      <c r="B856">
        <v>2.81E-3</v>
      </c>
      <c r="D856">
        <v>2241.9202700000001</v>
      </c>
      <c r="E856">
        <v>2.0660000000000001E-2</v>
      </c>
      <c r="G856">
        <v>2241.8727800000001</v>
      </c>
      <c r="H856">
        <v>5.901E-2</v>
      </c>
      <c r="J856">
        <v>2241.8895600000001</v>
      </c>
      <c r="K856">
        <v>2.9899999999999999E-2</v>
      </c>
      <c r="M856">
        <v>2241.8895600000001</v>
      </c>
      <c r="N856">
        <v>1.8679999999999999E-2</v>
      </c>
    </row>
    <row r="857" spans="1:14">
      <c r="A857">
        <v>2239.81601</v>
      </c>
      <c r="B857">
        <v>2.5000000000000001E-3</v>
      </c>
      <c r="D857">
        <v>2239.8634699999998</v>
      </c>
      <c r="E857">
        <v>2.0070000000000001E-2</v>
      </c>
      <c r="G857">
        <v>2239.81601</v>
      </c>
      <c r="H857">
        <v>5.9290000000000002E-2</v>
      </c>
      <c r="J857">
        <v>2239.8327800000002</v>
      </c>
      <c r="K857">
        <v>2.9319999999999999E-2</v>
      </c>
      <c r="M857">
        <v>2239.8327800000002</v>
      </c>
      <c r="N857">
        <v>1.9650000000000001E-2</v>
      </c>
    </row>
    <row r="858" spans="1:14">
      <c r="A858">
        <v>2237.7592500000001</v>
      </c>
      <c r="B858">
        <v>2.31E-3</v>
      </c>
      <c r="D858">
        <v>2237.8066600000002</v>
      </c>
      <c r="E858">
        <v>1.7989999999999999E-2</v>
      </c>
      <c r="G858">
        <v>2237.7592500000001</v>
      </c>
      <c r="H858">
        <v>5.8500000000000003E-2</v>
      </c>
      <c r="J858">
        <v>2237.7759999999998</v>
      </c>
      <c r="K858">
        <v>2.835E-2</v>
      </c>
      <c r="M858">
        <v>2237.7759999999998</v>
      </c>
      <c r="N858">
        <v>1.821E-2</v>
      </c>
    </row>
    <row r="859" spans="1:14">
      <c r="A859">
        <v>2235.7024900000001</v>
      </c>
      <c r="B859">
        <v>2.3500000000000001E-3</v>
      </c>
      <c r="D859">
        <v>2235.7498500000002</v>
      </c>
      <c r="E859">
        <v>1.6590000000000001E-2</v>
      </c>
      <c r="G859">
        <v>2235.7024900000001</v>
      </c>
      <c r="H859">
        <v>5.8110000000000002E-2</v>
      </c>
      <c r="J859">
        <v>2235.71922</v>
      </c>
      <c r="K859">
        <v>2.7019999999999999E-2</v>
      </c>
      <c r="M859">
        <v>2235.71922</v>
      </c>
      <c r="N859">
        <v>1.6299999999999999E-2</v>
      </c>
    </row>
    <row r="860" spans="1:14">
      <c r="A860">
        <v>2233.64572</v>
      </c>
      <c r="B860">
        <v>2.2100000000000002E-3</v>
      </c>
      <c r="D860">
        <v>2233.6930400000001</v>
      </c>
      <c r="E860">
        <v>1.668E-2</v>
      </c>
      <c r="G860">
        <v>2233.64572</v>
      </c>
      <c r="H860">
        <v>5.6919999999999998E-2</v>
      </c>
      <c r="J860">
        <v>2233.6624400000001</v>
      </c>
      <c r="K860">
        <v>2.6249999999999999E-2</v>
      </c>
      <c r="M860">
        <v>2233.6624400000001</v>
      </c>
      <c r="N860">
        <v>1.6279999999999999E-2</v>
      </c>
    </row>
    <row r="861" spans="1:14">
      <c r="A861">
        <v>2231.58896</v>
      </c>
      <c r="B861">
        <v>1.91E-3</v>
      </c>
      <c r="D861">
        <v>2231.6362399999998</v>
      </c>
      <c r="E861">
        <v>1.6279999999999999E-2</v>
      </c>
      <c r="G861">
        <v>2231.58896</v>
      </c>
      <c r="H861">
        <v>5.3859999999999998E-2</v>
      </c>
      <c r="J861">
        <v>2231.6056600000002</v>
      </c>
      <c r="K861">
        <v>2.6599999999999999E-2</v>
      </c>
      <c r="M861">
        <v>2231.6056600000002</v>
      </c>
      <c r="N861">
        <v>1.7430000000000001E-2</v>
      </c>
    </row>
    <row r="862" spans="1:14">
      <c r="A862">
        <v>2229.5321899999999</v>
      </c>
      <c r="B862">
        <v>2.0500000000000002E-3</v>
      </c>
      <c r="D862">
        <v>2229.5794299999998</v>
      </c>
      <c r="E862">
        <v>1.5559999999999999E-2</v>
      </c>
      <c r="G862">
        <v>2229.5321899999999</v>
      </c>
      <c r="H862">
        <v>5.0729999999999997E-2</v>
      </c>
      <c r="J862">
        <v>2229.5488799999998</v>
      </c>
      <c r="K862">
        <v>2.691E-2</v>
      </c>
      <c r="M862">
        <v>2229.5488799999998</v>
      </c>
      <c r="N862">
        <v>1.8079999999999999E-2</v>
      </c>
    </row>
    <row r="863" spans="1:14">
      <c r="A863">
        <v>2227.47543</v>
      </c>
      <c r="B863">
        <v>2.7399999999999998E-3</v>
      </c>
      <c r="D863">
        <v>2227.5226200000002</v>
      </c>
      <c r="E863">
        <v>1.6650000000000002E-2</v>
      </c>
      <c r="G863">
        <v>2227.47543</v>
      </c>
      <c r="H863">
        <v>5.135E-2</v>
      </c>
      <c r="J863">
        <v>2227.4921100000001</v>
      </c>
      <c r="K863">
        <v>2.69E-2</v>
      </c>
      <c r="M863">
        <v>2227.4921100000001</v>
      </c>
      <c r="N863">
        <v>1.771E-2</v>
      </c>
    </row>
    <row r="864" spans="1:14">
      <c r="A864">
        <v>2225.4186599999998</v>
      </c>
      <c r="B864">
        <v>2.9099999999999998E-3</v>
      </c>
      <c r="D864">
        <v>2225.4658100000001</v>
      </c>
      <c r="E864">
        <v>1.8919999999999999E-2</v>
      </c>
      <c r="G864">
        <v>2225.4186599999998</v>
      </c>
      <c r="H864">
        <v>5.4640000000000001E-2</v>
      </c>
      <c r="J864">
        <v>2225.4353299999998</v>
      </c>
      <c r="K864">
        <v>2.6970000000000001E-2</v>
      </c>
      <c r="M864">
        <v>2225.4353299999998</v>
      </c>
      <c r="N864">
        <v>1.6990000000000002E-2</v>
      </c>
    </row>
    <row r="865" spans="1:14">
      <c r="A865">
        <v>2223.3618999999999</v>
      </c>
      <c r="B865">
        <v>2.0100000000000001E-3</v>
      </c>
      <c r="D865">
        <v>2223.4090099999999</v>
      </c>
      <c r="E865">
        <v>1.9699999999999999E-2</v>
      </c>
      <c r="G865">
        <v>2223.3618999999999</v>
      </c>
      <c r="H865">
        <v>5.3409999999999999E-2</v>
      </c>
      <c r="J865">
        <v>2223.3785499999999</v>
      </c>
      <c r="K865">
        <v>2.664E-2</v>
      </c>
      <c r="M865">
        <v>2223.3785499999999</v>
      </c>
      <c r="N865">
        <v>1.635E-2</v>
      </c>
    </row>
    <row r="866" spans="1:14">
      <c r="A866">
        <v>2221.3051399999999</v>
      </c>
      <c r="B866">
        <v>1.3500000000000001E-3</v>
      </c>
      <c r="D866">
        <v>2221.3521999999998</v>
      </c>
      <c r="E866">
        <v>2.0480000000000002E-2</v>
      </c>
      <c r="G866">
        <v>2221.3051399999999</v>
      </c>
      <c r="H866">
        <v>4.9050000000000003E-2</v>
      </c>
      <c r="J866">
        <v>2221.32177</v>
      </c>
      <c r="K866">
        <v>2.547E-2</v>
      </c>
      <c r="M866">
        <v>2221.32177</v>
      </c>
      <c r="N866">
        <v>1.6129999999999999E-2</v>
      </c>
    </row>
    <row r="867" spans="1:14">
      <c r="A867">
        <v>2219.2483699999998</v>
      </c>
      <c r="B867">
        <v>1.75E-3</v>
      </c>
      <c r="D867">
        <v>2219.2953900000002</v>
      </c>
      <c r="E867">
        <v>2.24E-2</v>
      </c>
      <c r="G867">
        <v>2219.2483699999998</v>
      </c>
      <c r="H867">
        <v>4.7960000000000003E-2</v>
      </c>
      <c r="J867">
        <v>2219.2649900000001</v>
      </c>
      <c r="K867">
        <v>2.4760000000000001E-2</v>
      </c>
      <c r="M867">
        <v>2219.2649900000001</v>
      </c>
      <c r="N867">
        <v>1.6369999999999999E-2</v>
      </c>
    </row>
    <row r="868" spans="1:14">
      <c r="A868">
        <v>2217.1916099999999</v>
      </c>
      <c r="B868">
        <v>2.8E-3</v>
      </c>
      <c r="D868">
        <v>2217.2385800000002</v>
      </c>
      <c r="E868">
        <v>2.0910000000000002E-2</v>
      </c>
      <c r="G868">
        <v>2217.1916099999999</v>
      </c>
      <c r="H868">
        <v>4.8219999999999999E-2</v>
      </c>
      <c r="J868">
        <v>2217.2082099999998</v>
      </c>
      <c r="K868">
        <v>2.5329999999999998E-2</v>
      </c>
      <c r="M868">
        <v>2217.2082099999998</v>
      </c>
      <c r="N868">
        <v>1.6799999999999999E-2</v>
      </c>
    </row>
    <row r="869" spans="1:14">
      <c r="A869">
        <v>2215.1348400000002</v>
      </c>
      <c r="B869">
        <v>3.5000000000000001E-3</v>
      </c>
      <c r="D869">
        <v>2215.1817799999999</v>
      </c>
      <c r="E869">
        <v>1.617E-2</v>
      </c>
      <c r="G869">
        <v>2215.1348400000002</v>
      </c>
      <c r="H869">
        <v>4.6629999999999998E-2</v>
      </c>
      <c r="J869">
        <v>2215.1514299999999</v>
      </c>
      <c r="K869">
        <v>2.5489999999999999E-2</v>
      </c>
      <c r="M869">
        <v>2215.1514299999999</v>
      </c>
      <c r="N869">
        <v>1.6629999999999999E-2</v>
      </c>
    </row>
    <row r="870" spans="1:14">
      <c r="A870">
        <v>2213.0780800000002</v>
      </c>
      <c r="B870">
        <v>2.96E-3</v>
      </c>
      <c r="D870">
        <v>2213.1249699999998</v>
      </c>
      <c r="E870">
        <v>1.4279999999999999E-2</v>
      </c>
      <c r="G870">
        <v>2213.0780800000002</v>
      </c>
      <c r="H870">
        <v>4.589E-2</v>
      </c>
      <c r="J870">
        <v>2213.09465</v>
      </c>
      <c r="K870">
        <v>2.4539999999999999E-2</v>
      </c>
      <c r="M870">
        <v>2213.09465</v>
      </c>
      <c r="N870">
        <v>1.5720000000000001E-2</v>
      </c>
    </row>
    <row r="871" spans="1:14">
      <c r="A871">
        <v>2211.0213199999998</v>
      </c>
      <c r="B871">
        <v>1.91E-3</v>
      </c>
      <c r="D871">
        <v>2211.0681599999998</v>
      </c>
      <c r="E871">
        <v>1.78E-2</v>
      </c>
      <c r="G871">
        <v>2211.0213199999998</v>
      </c>
      <c r="H871">
        <v>4.7149999999999997E-2</v>
      </c>
      <c r="J871">
        <v>2211.0378700000001</v>
      </c>
      <c r="K871">
        <v>2.3779999999999999E-2</v>
      </c>
      <c r="M871">
        <v>2211.0378700000001</v>
      </c>
      <c r="N871">
        <v>1.5559999999999999E-2</v>
      </c>
    </row>
    <row r="872" spans="1:14">
      <c r="A872">
        <v>2208.9645500000001</v>
      </c>
      <c r="B872">
        <v>1.73E-3</v>
      </c>
      <c r="D872">
        <v>2209.0113500000002</v>
      </c>
      <c r="E872">
        <v>2.231E-2</v>
      </c>
      <c r="G872">
        <v>2208.9645500000001</v>
      </c>
      <c r="H872">
        <v>4.9020000000000001E-2</v>
      </c>
      <c r="J872">
        <v>2208.9810900000002</v>
      </c>
      <c r="K872">
        <v>2.3789999999999999E-2</v>
      </c>
      <c r="M872">
        <v>2208.9810900000002</v>
      </c>
      <c r="N872">
        <v>1.5640000000000001E-2</v>
      </c>
    </row>
    <row r="873" spans="1:14">
      <c r="A873">
        <v>2206.9077900000002</v>
      </c>
      <c r="B873">
        <v>1.9400000000000001E-3</v>
      </c>
      <c r="D873">
        <v>2206.9545499999999</v>
      </c>
      <c r="E873">
        <v>2.1909999999999999E-2</v>
      </c>
      <c r="G873">
        <v>2206.9077900000002</v>
      </c>
      <c r="H873">
        <v>5.101E-2</v>
      </c>
      <c r="J873">
        <v>2206.9243099999999</v>
      </c>
      <c r="K873">
        <v>2.4129999999999999E-2</v>
      </c>
      <c r="M873">
        <v>2206.9243099999999</v>
      </c>
      <c r="N873">
        <v>1.448E-2</v>
      </c>
    </row>
    <row r="874" spans="1:14">
      <c r="A874">
        <v>2204.8510200000001</v>
      </c>
      <c r="B874">
        <v>1.2800000000000001E-3</v>
      </c>
      <c r="D874">
        <v>2204.8977399999999</v>
      </c>
      <c r="E874">
        <v>1.8700000000000001E-2</v>
      </c>
      <c r="G874">
        <v>2204.8510200000001</v>
      </c>
      <c r="H874">
        <v>5.1869999999999999E-2</v>
      </c>
      <c r="J874">
        <v>2204.86753</v>
      </c>
      <c r="K874">
        <v>2.3890000000000002E-2</v>
      </c>
      <c r="M874">
        <v>2204.86753</v>
      </c>
      <c r="N874">
        <v>1.325E-2</v>
      </c>
    </row>
    <row r="875" spans="1:14">
      <c r="A875">
        <v>2202.7942600000001</v>
      </c>
      <c r="B875">
        <v>7.5000000000000002E-4</v>
      </c>
      <c r="D875">
        <v>2202.8409299999998</v>
      </c>
      <c r="E875">
        <v>1.7600000000000001E-2</v>
      </c>
      <c r="G875">
        <v>2202.7942600000001</v>
      </c>
      <c r="H875">
        <v>5.151E-2</v>
      </c>
      <c r="J875">
        <v>2202.8107500000001</v>
      </c>
      <c r="K875">
        <v>2.213E-2</v>
      </c>
      <c r="M875">
        <v>2202.8107500000001</v>
      </c>
      <c r="N875">
        <v>1.34E-2</v>
      </c>
    </row>
    <row r="876" spans="1:14">
      <c r="A876">
        <v>2200.7375000000002</v>
      </c>
      <c r="B876">
        <v>1.2999999999999999E-3</v>
      </c>
      <c r="D876">
        <v>2200.7841199999998</v>
      </c>
      <c r="E876">
        <v>1.857E-2</v>
      </c>
      <c r="G876">
        <v>2200.7375000000002</v>
      </c>
      <c r="H876">
        <v>5.135E-2</v>
      </c>
      <c r="J876">
        <v>2200.7539700000002</v>
      </c>
      <c r="K876">
        <v>2.0400000000000001E-2</v>
      </c>
      <c r="M876">
        <v>2200.7539700000002</v>
      </c>
      <c r="N876">
        <v>1.4E-2</v>
      </c>
    </row>
    <row r="877" spans="1:14">
      <c r="A877">
        <v>2198.68073</v>
      </c>
      <c r="B877">
        <v>2.1199999999999999E-3</v>
      </c>
      <c r="D877">
        <v>2198.72732</v>
      </c>
      <c r="E877">
        <v>1.9939999999999999E-2</v>
      </c>
      <c r="G877">
        <v>2198.68073</v>
      </c>
      <c r="H877">
        <v>4.965E-2</v>
      </c>
      <c r="J877">
        <v>2198.6971899999999</v>
      </c>
      <c r="K877">
        <v>2.0369999999999999E-2</v>
      </c>
      <c r="M877">
        <v>2198.6971899999999</v>
      </c>
      <c r="N877">
        <v>1.422E-2</v>
      </c>
    </row>
    <row r="878" spans="1:14">
      <c r="A878">
        <v>2196.6239700000001</v>
      </c>
      <c r="B878">
        <v>2.5799999999999998E-3</v>
      </c>
      <c r="D878">
        <v>2196.6705099999999</v>
      </c>
      <c r="E878">
        <v>2.0549999999999999E-2</v>
      </c>
      <c r="G878">
        <v>2196.6239700000001</v>
      </c>
      <c r="H878">
        <v>4.4880000000000003E-2</v>
      </c>
      <c r="J878">
        <v>2196.64041</v>
      </c>
      <c r="K878">
        <v>2.0820000000000002E-2</v>
      </c>
      <c r="M878">
        <v>2196.64041</v>
      </c>
      <c r="N878">
        <v>1.5100000000000001E-2</v>
      </c>
    </row>
    <row r="879" spans="1:14">
      <c r="A879">
        <v>2194.5672</v>
      </c>
      <c r="B879">
        <v>2.8300000000000001E-3</v>
      </c>
      <c r="D879">
        <v>2194.6136999999999</v>
      </c>
      <c r="E879">
        <v>2.214E-2</v>
      </c>
      <c r="G879">
        <v>2194.5672</v>
      </c>
      <c r="H879">
        <v>4.2349999999999999E-2</v>
      </c>
      <c r="J879">
        <v>2194.5836300000001</v>
      </c>
      <c r="K879">
        <v>2.0879999999999999E-2</v>
      </c>
      <c r="M879">
        <v>2194.5836300000001</v>
      </c>
      <c r="N879">
        <v>1.661E-2</v>
      </c>
    </row>
    <row r="880" spans="1:14">
      <c r="A880">
        <v>2192.51044</v>
      </c>
      <c r="B880">
        <v>3.2000000000000002E-3</v>
      </c>
      <c r="D880">
        <v>2192.5568899999998</v>
      </c>
      <c r="E880">
        <v>2.3130000000000001E-2</v>
      </c>
      <c r="G880">
        <v>2192.51044</v>
      </c>
      <c r="H880">
        <v>4.5499999999999999E-2</v>
      </c>
      <c r="J880">
        <v>2192.5268599999999</v>
      </c>
      <c r="K880">
        <v>2.102E-2</v>
      </c>
      <c r="M880">
        <v>2192.5268599999999</v>
      </c>
      <c r="N880">
        <v>1.736E-2</v>
      </c>
    </row>
    <row r="881" spans="1:14">
      <c r="A881">
        <v>2190.4536800000001</v>
      </c>
      <c r="B881">
        <v>4.1900000000000001E-3</v>
      </c>
      <c r="D881">
        <v>2190.5000799999998</v>
      </c>
      <c r="E881">
        <v>1.958E-2</v>
      </c>
      <c r="G881">
        <v>2190.4536800000001</v>
      </c>
      <c r="H881">
        <v>5.0439999999999999E-2</v>
      </c>
      <c r="J881">
        <v>2190.4700800000001</v>
      </c>
      <c r="K881">
        <v>2.137E-2</v>
      </c>
      <c r="M881">
        <v>2190.4700800000001</v>
      </c>
      <c r="N881">
        <v>1.67E-2</v>
      </c>
    </row>
    <row r="882" spans="1:14">
      <c r="A882">
        <v>2188.3969099999999</v>
      </c>
      <c r="B882">
        <v>5.5599999999999998E-3</v>
      </c>
      <c r="D882">
        <v>2188.44328</v>
      </c>
      <c r="E882">
        <v>1.5939999999999999E-2</v>
      </c>
      <c r="G882">
        <v>2188.3969099999999</v>
      </c>
      <c r="H882">
        <v>5.3830000000000003E-2</v>
      </c>
      <c r="J882">
        <v>2188.4133000000002</v>
      </c>
      <c r="K882">
        <v>2.1649999999999999E-2</v>
      </c>
      <c r="M882">
        <v>2188.4133000000002</v>
      </c>
      <c r="N882">
        <v>1.4630000000000001E-2</v>
      </c>
    </row>
    <row r="883" spans="1:14">
      <c r="A883">
        <v>2186.34015</v>
      </c>
      <c r="B883">
        <v>5.5300000000000002E-3</v>
      </c>
      <c r="D883">
        <v>2186.3864699999999</v>
      </c>
      <c r="E883">
        <v>1.6549999999999999E-2</v>
      </c>
      <c r="G883">
        <v>2186.34015</v>
      </c>
      <c r="H883">
        <v>5.416E-2</v>
      </c>
      <c r="J883">
        <v>2186.3565199999998</v>
      </c>
      <c r="K883">
        <v>2.068E-2</v>
      </c>
      <c r="M883">
        <v>2186.3565199999998</v>
      </c>
      <c r="N883">
        <v>1.175E-2</v>
      </c>
    </row>
    <row r="884" spans="1:14">
      <c r="A884">
        <v>2184.2833799999999</v>
      </c>
      <c r="B884">
        <v>3.3700000000000002E-3</v>
      </c>
      <c r="D884">
        <v>2184.3296599999999</v>
      </c>
      <c r="E884">
        <v>1.823E-2</v>
      </c>
      <c r="G884">
        <v>2184.2833799999999</v>
      </c>
      <c r="H884">
        <v>4.929E-2</v>
      </c>
      <c r="J884">
        <v>2184.2997399999999</v>
      </c>
      <c r="K884">
        <v>1.8020000000000001E-2</v>
      </c>
      <c r="M884">
        <v>2184.2997399999999</v>
      </c>
      <c r="N884">
        <v>9.7300000000000008E-3</v>
      </c>
    </row>
    <row r="885" spans="1:14">
      <c r="A885">
        <v>2182.2266199999999</v>
      </c>
      <c r="B885">
        <v>1.9499999999999999E-3</v>
      </c>
      <c r="D885">
        <v>2182.2728499999998</v>
      </c>
      <c r="E885">
        <v>1.6590000000000001E-2</v>
      </c>
      <c r="G885">
        <v>2182.2266199999999</v>
      </c>
      <c r="H885">
        <v>4.36E-2</v>
      </c>
      <c r="J885">
        <v>2182.24296</v>
      </c>
      <c r="K885">
        <v>1.585E-2</v>
      </c>
      <c r="M885">
        <v>2182.24296</v>
      </c>
      <c r="N885">
        <v>1.0149999999999999E-2</v>
      </c>
    </row>
    <row r="886" spans="1:14">
      <c r="A886">
        <v>2180.16986</v>
      </c>
      <c r="B886">
        <v>3.1700000000000001E-3</v>
      </c>
      <c r="D886">
        <v>2180.21605</v>
      </c>
      <c r="E886">
        <v>1.315E-2</v>
      </c>
      <c r="G886">
        <v>2180.16986</v>
      </c>
      <c r="H886">
        <v>4.2540000000000001E-2</v>
      </c>
      <c r="J886">
        <v>2180.1861800000001</v>
      </c>
      <c r="K886">
        <v>1.584E-2</v>
      </c>
      <c r="M886">
        <v>2180.1861800000001</v>
      </c>
      <c r="N886">
        <v>1.209E-2</v>
      </c>
    </row>
    <row r="887" spans="1:14">
      <c r="A887">
        <v>2178.1130899999998</v>
      </c>
      <c r="B887">
        <v>4.47E-3</v>
      </c>
      <c r="D887">
        <v>2178.15924</v>
      </c>
      <c r="E887">
        <v>1.2460000000000001E-2</v>
      </c>
      <c r="G887">
        <v>2178.1130899999998</v>
      </c>
      <c r="H887">
        <v>4.0840000000000001E-2</v>
      </c>
      <c r="J887">
        <v>2178.1293999999998</v>
      </c>
      <c r="K887">
        <v>1.6789999999999999E-2</v>
      </c>
      <c r="M887">
        <v>2178.1293999999998</v>
      </c>
      <c r="N887">
        <v>1.362E-2</v>
      </c>
    </row>
    <row r="888" spans="1:14">
      <c r="A888">
        <v>2176.0563299999999</v>
      </c>
      <c r="B888">
        <v>4.6100000000000004E-3</v>
      </c>
      <c r="D888">
        <v>2176.1024299999999</v>
      </c>
      <c r="E888">
        <v>1.389E-2</v>
      </c>
      <c r="G888">
        <v>2176.0563299999999</v>
      </c>
      <c r="H888">
        <v>3.7379999999999997E-2</v>
      </c>
      <c r="J888">
        <v>2176.0726199999999</v>
      </c>
      <c r="K888">
        <v>1.712E-2</v>
      </c>
      <c r="M888">
        <v>2176.0726199999999</v>
      </c>
      <c r="N888">
        <v>1.4189999999999999E-2</v>
      </c>
    </row>
    <row r="889" spans="1:14">
      <c r="A889">
        <v>2173.9995600000002</v>
      </c>
      <c r="B889">
        <v>4.2500000000000003E-3</v>
      </c>
      <c r="D889">
        <v>2174.0456199999999</v>
      </c>
      <c r="E889">
        <v>1.468E-2</v>
      </c>
      <c r="G889">
        <v>2173.9995600000002</v>
      </c>
      <c r="H889">
        <v>3.567E-2</v>
      </c>
      <c r="J889">
        <v>2174.01584</v>
      </c>
      <c r="K889">
        <v>1.7409999999999998E-2</v>
      </c>
      <c r="M889">
        <v>2174.01584</v>
      </c>
      <c r="N889">
        <v>1.393E-2</v>
      </c>
    </row>
    <row r="890" spans="1:14">
      <c r="A890">
        <v>2171.9427999999998</v>
      </c>
      <c r="B890">
        <v>3.0599999999999998E-3</v>
      </c>
      <c r="D890">
        <v>2171.98882</v>
      </c>
      <c r="E890">
        <v>1.5570000000000001E-2</v>
      </c>
      <c r="G890">
        <v>2171.9427999999998</v>
      </c>
      <c r="H890">
        <v>3.3529999999999997E-2</v>
      </c>
      <c r="J890">
        <v>2171.9590600000001</v>
      </c>
      <c r="K890">
        <v>1.7780000000000001E-2</v>
      </c>
      <c r="M890">
        <v>2171.9590600000001</v>
      </c>
      <c r="N890">
        <v>1.274E-2</v>
      </c>
    </row>
    <row r="891" spans="1:14">
      <c r="A891">
        <v>2169.8860399999999</v>
      </c>
      <c r="B891">
        <v>2.3500000000000001E-3</v>
      </c>
      <c r="D891">
        <v>2169.93201</v>
      </c>
      <c r="E891">
        <v>1.8069999999999999E-2</v>
      </c>
      <c r="G891">
        <v>2169.8860399999999</v>
      </c>
      <c r="H891">
        <v>3.1489999999999997E-2</v>
      </c>
      <c r="J891">
        <v>2169.9022799999998</v>
      </c>
      <c r="K891">
        <v>1.712E-2</v>
      </c>
      <c r="M891">
        <v>2169.9022799999998</v>
      </c>
      <c r="N891">
        <v>1.153E-2</v>
      </c>
    </row>
    <row r="892" spans="1:14">
      <c r="A892">
        <v>2167.8292700000002</v>
      </c>
      <c r="B892">
        <v>3.5799999999999998E-3</v>
      </c>
      <c r="D892">
        <v>2167.8751999999999</v>
      </c>
      <c r="E892">
        <v>2.137E-2</v>
      </c>
      <c r="G892">
        <v>2167.8292700000002</v>
      </c>
      <c r="H892">
        <v>3.0349999999999999E-2</v>
      </c>
      <c r="J892">
        <v>2167.8454999999999</v>
      </c>
      <c r="K892">
        <v>1.5939999999999999E-2</v>
      </c>
      <c r="M892">
        <v>2167.8454999999999</v>
      </c>
      <c r="N892">
        <v>1.1730000000000001E-2</v>
      </c>
    </row>
    <row r="893" spans="1:14">
      <c r="A893">
        <v>2165.7725099999998</v>
      </c>
      <c r="B893">
        <v>5.1000000000000004E-3</v>
      </c>
      <c r="D893">
        <v>2165.8183899999999</v>
      </c>
      <c r="E893">
        <v>2.426E-2</v>
      </c>
      <c r="G893">
        <v>2165.7725099999998</v>
      </c>
      <c r="H893">
        <v>3.2930000000000001E-2</v>
      </c>
      <c r="J893">
        <v>2165.78872</v>
      </c>
      <c r="K893">
        <v>1.503E-2</v>
      </c>
      <c r="M893">
        <v>2165.78872</v>
      </c>
      <c r="N893">
        <v>1.248E-2</v>
      </c>
    </row>
    <row r="894" spans="1:14">
      <c r="A894">
        <v>2163.7157400000001</v>
      </c>
      <c r="B894">
        <v>5.1500000000000001E-3</v>
      </c>
      <c r="D894">
        <v>2163.7615900000001</v>
      </c>
      <c r="E894">
        <v>2.6179999999999998E-2</v>
      </c>
      <c r="G894">
        <v>2163.7157400000001</v>
      </c>
      <c r="H894">
        <v>4.156E-2</v>
      </c>
      <c r="J894">
        <v>2163.7319400000001</v>
      </c>
      <c r="K894">
        <v>1.3679999999999999E-2</v>
      </c>
      <c r="M894">
        <v>2163.7319400000001</v>
      </c>
      <c r="N894">
        <v>1.1610000000000001E-2</v>
      </c>
    </row>
    <row r="895" spans="1:14">
      <c r="A895">
        <v>2161.6589800000002</v>
      </c>
      <c r="B895">
        <v>4.3200000000000001E-3</v>
      </c>
      <c r="D895">
        <v>2161.70478</v>
      </c>
      <c r="E895">
        <v>2.2950000000000002E-2</v>
      </c>
      <c r="G895">
        <v>2161.6589800000002</v>
      </c>
      <c r="H895">
        <v>4.0640000000000003E-2</v>
      </c>
      <c r="J895">
        <v>2161.6751599999998</v>
      </c>
      <c r="K895">
        <v>9.7099999999999999E-3</v>
      </c>
      <c r="M895">
        <v>2161.6751599999998</v>
      </c>
      <c r="N895">
        <v>7.7999999999999996E-3</v>
      </c>
    </row>
    <row r="896" spans="1:14">
      <c r="A896">
        <v>2159.6022200000002</v>
      </c>
      <c r="B896">
        <v>2.8600000000000001E-3</v>
      </c>
      <c r="D896">
        <v>2159.64797</v>
      </c>
      <c r="E896">
        <v>1.074E-2</v>
      </c>
      <c r="G896">
        <v>2159.6022200000002</v>
      </c>
      <c r="H896">
        <v>2.5389999999999999E-2</v>
      </c>
      <c r="J896">
        <v>2159.6183799999999</v>
      </c>
      <c r="K896">
        <v>3.2299999999999998E-3</v>
      </c>
      <c r="M896">
        <v>2159.6183799999999</v>
      </c>
      <c r="N896">
        <v>2.0799999999999998E-3</v>
      </c>
    </row>
    <row r="897" spans="1:14">
      <c r="A897">
        <v>2157.5454500000001</v>
      </c>
      <c r="B897">
        <v>1.0399999999999999E-3</v>
      </c>
      <c r="D897">
        <v>2157.5911599999999</v>
      </c>
      <c r="E897">
        <v>0</v>
      </c>
      <c r="G897">
        <v>2157.5454500000001</v>
      </c>
      <c r="H897">
        <v>1.541E-2</v>
      </c>
      <c r="J897">
        <v>2157.5616100000002</v>
      </c>
      <c r="K897">
        <v>1.5399999999999999E-3</v>
      </c>
      <c r="M897">
        <v>2157.5616100000002</v>
      </c>
      <c r="N897">
        <v>0</v>
      </c>
    </row>
    <row r="898" spans="1:14">
      <c r="A898">
        <v>2155.4886900000001</v>
      </c>
      <c r="B898">
        <v>0</v>
      </c>
      <c r="D898">
        <v>2155.5343600000001</v>
      </c>
      <c r="E898">
        <v>2.1700000000000001E-3</v>
      </c>
      <c r="G898">
        <v>2155.4886900000001</v>
      </c>
      <c r="H898">
        <v>1.282E-2</v>
      </c>
      <c r="J898">
        <v>2155.5048299999999</v>
      </c>
      <c r="K898">
        <v>6.94E-3</v>
      </c>
      <c r="M898">
        <v>2155.5048299999999</v>
      </c>
      <c r="N898">
        <v>2.4599999999999999E-3</v>
      </c>
    </row>
    <row r="899" spans="1:14">
      <c r="A899">
        <v>2153.43192</v>
      </c>
      <c r="B899">
        <v>0</v>
      </c>
      <c r="D899">
        <v>2153.4775500000001</v>
      </c>
      <c r="E899">
        <v>1.1180000000000001E-2</v>
      </c>
      <c r="G899">
        <v>2153.43192</v>
      </c>
      <c r="H899">
        <v>1.401E-2</v>
      </c>
      <c r="J899">
        <v>2153.44805</v>
      </c>
      <c r="K899">
        <v>1.1560000000000001E-2</v>
      </c>
      <c r="M899">
        <v>2153.44805</v>
      </c>
      <c r="N899">
        <v>4.8500000000000001E-3</v>
      </c>
    </row>
    <row r="900" spans="1:14">
      <c r="A900">
        <v>2151.3751600000001</v>
      </c>
      <c r="B900">
        <v>1.5200000000000001E-3</v>
      </c>
      <c r="D900">
        <v>2151.42074</v>
      </c>
      <c r="E900">
        <v>1.542E-2</v>
      </c>
      <c r="G900">
        <v>2151.3751600000001</v>
      </c>
      <c r="H900">
        <v>2.155E-2</v>
      </c>
      <c r="J900">
        <v>2151.3912700000001</v>
      </c>
      <c r="K900">
        <v>1.311E-2</v>
      </c>
      <c r="M900">
        <v>2151.3912700000001</v>
      </c>
      <c r="N900">
        <v>6.79E-3</v>
      </c>
    </row>
    <row r="901" spans="1:14">
      <c r="A901">
        <v>2149.3184000000001</v>
      </c>
      <c r="B901">
        <v>3.0799999999999998E-3</v>
      </c>
      <c r="D901">
        <v>2149.36393</v>
      </c>
      <c r="E901">
        <v>1.3979999999999999E-2</v>
      </c>
      <c r="G901">
        <v>2149.3184000000001</v>
      </c>
      <c r="H901">
        <v>2.7130000000000001E-2</v>
      </c>
      <c r="J901">
        <v>2149.3344900000002</v>
      </c>
      <c r="K901">
        <v>1.397E-2</v>
      </c>
      <c r="M901">
        <v>2149.3344900000002</v>
      </c>
      <c r="N901">
        <v>9.5099999999999994E-3</v>
      </c>
    </row>
    <row r="902" spans="1:14">
      <c r="A902">
        <v>2147.26163</v>
      </c>
      <c r="B902">
        <v>2.5899999999999999E-3</v>
      </c>
      <c r="D902">
        <v>2147.3071300000001</v>
      </c>
      <c r="E902">
        <v>1.21E-2</v>
      </c>
      <c r="G902">
        <v>2147.26163</v>
      </c>
      <c r="H902">
        <v>2.8320000000000001E-2</v>
      </c>
      <c r="J902">
        <v>2147.2777099999998</v>
      </c>
      <c r="K902">
        <v>1.502E-2</v>
      </c>
      <c r="M902">
        <v>2147.2777099999998</v>
      </c>
      <c r="N902">
        <v>1.189E-2</v>
      </c>
    </row>
    <row r="903" spans="1:14">
      <c r="A903">
        <v>2145.20487</v>
      </c>
      <c r="B903">
        <v>1.48E-3</v>
      </c>
      <c r="D903">
        <v>2145.2503200000001</v>
      </c>
      <c r="E903">
        <v>1.2529999999999999E-2</v>
      </c>
      <c r="G903">
        <v>2145.20487</v>
      </c>
      <c r="H903">
        <v>3.431E-2</v>
      </c>
      <c r="J903">
        <v>2145.22093</v>
      </c>
      <c r="K903">
        <v>1.704E-2</v>
      </c>
      <c r="M903">
        <v>2145.22093</v>
      </c>
      <c r="N903">
        <v>1.3469999999999999E-2</v>
      </c>
    </row>
    <row r="904" spans="1:14">
      <c r="A904">
        <v>2143.1480999999999</v>
      </c>
      <c r="B904">
        <v>1.65E-3</v>
      </c>
      <c r="D904">
        <v>2143.1935100000001</v>
      </c>
      <c r="E904">
        <v>1.4630000000000001E-2</v>
      </c>
      <c r="G904">
        <v>2143.1480999999999</v>
      </c>
      <c r="H904">
        <v>4.0660000000000002E-2</v>
      </c>
      <c r="J904">
        <v>2143.1641500000001</v>
      </c>
      <c r="K904">
        <v>1.9869999999999999E-2</v>
      </c>
      <c r="M904">
        <v>2143.1641500000001</v>
      </c>
      <c r="N904">
        <v>1.549E-2</v>
      </c>
    </row>
    <row r="905" spans="1:14">
      <c r="A905">
        <v>2141.0913399999999</v>
      </c>
      <c r="B905">
        <v>3.0400000000000002E-3</v>
      </c>
      <c r="D905">
        <v>2141.1367</v>
      </c>
      <c r="E905">
        <v>1.6629999999999999E-2</v>
      </c>
      <c r="G905">
        <v>2141.0913399999999</v>
      </c>
      <c r="H905">
        <v>4.0669999999999998E-2</v>
      </c>
      <c r="J905">
        <v>2141.1073700000002</v>
      </c>
      <c r="K905">
        <v>2.2620000000000001E-2</v>
      </c>
      <c r="M905">
        <v>2141.1073700000002</v>
      </c>
      <c r="N905">
        <v>1.8100000000000002E-2</v>
      </c>
    </row>
    <row r="906" spans="1:14">
      <c r="A906">
        <v>2139.03458</v>
      </c>
      <c r="B906">
        <v>4.8300000000000001E-3</v>
      </c>
      <c r="D906">
        <v>2139.0799000000002</v>
      </c>
      <c r="E906">
        <v>1.8030000000000001E-2</v>
      </c>
      <c r="G906">
        <v>2139.03458</v>
      </c>
      <c r="H906">
        <v>4.156E-2</v>
      </c>
      <c r="J906">
        <v>2139.0505899999998</v>
      </c>
      <c r="K906">
        <v>2.4170000000000001E-2</v>
      </c>
      <c r="M906">
        <v>2139.0505899999998</v>
      </c>
      <c r="N906">
        <v>1.934E-2</v>
      </c>
    </row>
    <row r="907" spans="1:14">
      <c r="A907">
        <v>2136.9778099999999</v>
      </c>
      <c r="B907">
        <v>5.8100000000000001E-3</v>
      </c>
      <c r="D907">
        <v>2137.0230900000001</v>
      </c>
      <c r="E907">
        <v>1.796E-2</v>
      </c>
      <c r="G907">
        <v>2136.9778099999999</v>
      </c>
      <c r="H907">
        <v>4.4429999999999997E-2</v>
      </c>
      <c r="J907">
        <v>2136.9938099999999</v>
      </c>
      <c r="K907">
        <v>2.494E-2</v>
      </c>
      <c r="M907">
        <v>2136.9938099999999</v>
      </c>
      <c r="N907">
        <v>1.915E-2</v>
      </c>
    </row>
    <row r="908" spans="1:14">
      <c r="A908">
        <v>2134.9210499999999</v>
      </c>
      <c r="B908">
        <v>6.1199999999999996E-3</v>
      </c>
      <c r="D908">
        <v>2134.9662800000001</v>
      </c>
      <c r="E908">
        <v>1.6330000000000001E-2</v>
      </c>
      <c r="G908">
        <v>2134.9210499999999</v>
      </c>
      <c r="H908">
        <v>4.4069999999999998E-2</v>
      </c>
      <c r="J908">
        <v>2134.93703</v>
      </c>
      <c r="K908">
        <v>2.5829999999999999E-2</v>
      </c>
      <c r="M908">
        <v>2134.93703</v>
      </c>
      <c r="N908">
        <v>1.933E-2</v>
      </c>
    </row>
    <row r="909" spans="1:14">
      <c r="A909">
        <v>2132.8642799999998</v>
      </c>
      <c r="B909">
        <v>6.3699999999999998E-3</v>
      </c>
      <c r="D909">
        <v>2132.9094700000001</v>
      </c>
      <c r="E909">
        <v>1.6199999999999999E-2</v>
      </c>
      <c r="G909">
        <v>2132.8642799999998</v>
      </c>
      <c r="H909">
        <v>4.4260000000000001E-2</v>
      </c>
      <c r="J909">
        <v>2132.8802500000002</v>
      </c>
      <c r="K909">
        <v>2.691E-2</v>
      </c>
      <c r="M909">
        <v>2132.8802500000002</v>
      </c>
      <c r="N909">
        <v>2.043E-2</v>
      </c>
    </row>
    <row r="910" spans="1:14">
      <c r="A910">
        <v>2130.8075199999998</v>
      </c>
      <c r="B910">
        <v>6.0800000000000003E-3</v>
      </c>
      <c r="D910">
        <v>2130.85266</v>
      </c>
      <c r="E910">
        <v>1.8970000000000001E-2</v>
      </c>
      <c r="G910">
        <v>2130.8075199999998</v>
      </c>
      <c r="H910">
        <v>4.7230000000000001E-2</v>
      </c>
      <c r="J910">
        <v>2130.8234699999998</v>
      </c>
      <c r="K910">
        <v>2.862E-2</v>
      </c>
      <c r="M910">
        <v>2130.8234699999998</v>
      </c>
      <c r="N910">
        <v>2.205E-2</v>
      </c>
    </row>
    <row r="911" spans="1:14">
      <c r="A911">
        <v>2128.7507599999999</v>
      </c>
      <c r="B911">
        <v>5.62E-3</v>
      </c>
      <c r="D911">
        <v>2128.7958600000002</v>
      </c>
      <c r="E911">
        <v>2.171E-2</v>
      </c>
      <c r="G911">
        <v>2128.7507599999999</v>
      </c>
      <c r="H911">
        <v>4.9799999999999997E-2</v>
      </c>
      <c r="J911">
        <v>2128.7666899999999</v>
      </c>
      <c r="K911">
        <v>3.0419999999999999E-2</v>
      </c>
      <c r="M911">
        <v>2128.7666899999999</v>
      </c>
      <c r="N911">
        <v>2.3439999999999999E-2</v>
      </c>
    </row>
    <row r="912" spans="1:14">
      <c r="A912">
        <v>2126.6939900000002</v>
      </c>
      <c r="B912">
        <v>6.2899999999999996E-3</v>
      </c>
      <c r="D912">
        <v>2126.7390500000001</v>
      </c>
      <c r="E912">
        <v>2.3189999999999999E-2</v>
      </c>
      <c r="G912">
        <v>2126.6939900000002</v>
      </c>
      <c r="H912">
        <v>5.3990000000000003E-2</v>
      </c>
      <c r="J912">
        <v>2126.70991</v>
      </c>
      <c r="K912">
        <v>3.1570000000000001E-2</v>
      </c>
      <c r="M912">
        <v>2126.70991</v>
      </c>
      <c r="N912">
        <v>2.41E-2</v>
      </c>
    </row>
    <row r="913" spans="1:14">
      <c r="A913">
        <v>2124.6372299999998</v>
      </c>
      <c r="B913">
        <v>7.4999999999999997E-3</v>
      </c>
      <c r="D913">
        <v>2124.6822400000001</v>
      </c>
      <c r="E913">
        <v>2.496E-2</v>
      </c>
      <c r="G913">
        <v>2124.6372299999998</v>
      </c>
      <c r="H913">
        <v>6.0019999999999997E-2</v>
      </c>
      <c r="J913">
        <v>2124.6531300000001</v>
      </c>
      <c r="K913">
        <v>3.2649999999999998E-2</v>
      </c>
      <c r="M913">
        <v>2124.6531300000001</v>
      </c>
      <c r="N913">
        <v>2.503E-2</v>
      </c>
    </row>
    <row r="914" spans="1:14">
      <c r="A914">
        <v>2122.5804600000001</v>
      </c>
      <c r="B914">
        <v>7.9699999999999997E-3</v>
      </c>
      <c r="D914">
        <v>2122.6254300000001</v>
      </c>
      <c r="E914">
        <v>2.683E-2</v>
      </c>
      <c r="G914">
        <v>2122.5804600000001</v>
      </c>
      <c r="H914">
        <v>6.4060000000000006E-2</v>
      </c>
      <c r="J914">
        <v>2122.59636</v>
      </c>
      <c r="K914">
        <v>3.3890000000000003E-2</v>
      </c>
      <c r="M914">
        <v>2122.59636</v>
      </c>
      <c r="N914">
        <v>2.6790000000000001E-2</v>
      </c>
    </row>
    <row r="915" spans="1:14">
      <c r="A915">
        <v>2120.5237000000002</v>
      </c>
      <c r="B915">
        <v>7.9399999999999991E-3</v>
      </c>
      <c r="D915">
        <v>2120.5686300000002</v>
      </c>
      <c r="E915">
        <v>2.6259999999999999E-2</v>
      </c>
      <c r="G915">
        <v>2120.5237000000002</v>
      </c>
      <c r="H915">
        <v>6.6250000000000003E-2</v>
      </c>
      <c r="J915">
        <v>2120.5395800000001</v>
      </c>
      <c r="K915">
        <v>3.4779999999999998E-2</v>
      </c>
      <c r="M915">
        <v>2120.5395800000001</v>
      </c>
      <c r="N915">
        <v>2.7619999999999999E-2</v>
      </c>
    </row>
    <row r="916" spans="1:14">
      <c r="A916">
        <v>2118.4669399999998</v>
      </c>
      <c r="B916">
        <v>8.5100000000000002E-3</v>
      </c>
      <c r="D916">
        <v>2118.5118200000002</v>
      </c>
      <c r="E916">
        <v>2.452E-2</v>
      </c>
      <c r="G916">
        <v>2118.4669399999998</v>
      </c>
      <c r="H916">
        <v>6.8199999999999997E-2</v>
      </c>
      <c r="J916">
        <v>2118.4828000000002</v>
      </c>
      <c r="K916">
        <v>3.492E-2</v>
      </c>
      <c r="M916">
        <v>2118.4828000000002</v>
      </c>
      <c r="N916">
        <v>2.7400000000000001E-2</v>
      </c>
    </row>
    <row r="917" spans="1:14">
      <c r="A917">
        <v>2116.4101700000001</v>
      </c>
      <c r="B917">
        <v>9.8300000000000002E-3</v>
      </c>
      <c r="D917">
        <v>2116.4550100000001</v>
      </c>
      <c r="E917">
        <v>2.5579999999999999E-2</v>
      </c>
      <c r="G917">
        <v>2116.4101700000001</v>
      </c>
      <c r="H917">
        <v>6.9180000000000005E-2</v>
      </c>
      <c r="J917">
        <v>2116.4260199999999</v>
      </c>
      <c r="K917">
        <v>3.5249999999999997E-2</v>
      </c>
      <c r="M917">
        <v>2116.4260199999999</v>
      </c>
      <c r="N917">
        <v>2.8039999999999999E-2</v>
      </c>
    </row>
    <row r="918" spans="1:14">
      <c r="A918">
        <v>2114.3534100000002</v>
      </c>
      <c r="B918">
        <v>1.0279999999999999E-2</v>
      </c>
      <c r="D918">
        <v>2114.3982000000001</v>
      </c>
      <c r="E918">
        <v>2.7539999999999999E-2</v>
      </c>
      <c r="G918">
        <v>2114.3534100000002</v>
      </c>
      <c r="H918">
        <v>6.744E-2</v>
      </c>
      <c r="J918">
        <v>2114.36924</v>
      </c>
      <c r="K918">
        <v>3.6459999999999999E-2</v>
      </c>
      <c r="M918">
        <v>2114.36924</v>
      </c>
      <c r="N918">
        <v>2.904E-2</v>
      </c>
    </row>
    <row r="919" spans="1:14">
      <c r="A919">
        <v>2112.29664</v>
      </c>
      <c r="B919">
        <v>9.7000000000000003E-3</v>
      </c>
      <c r="D919">
        <v>2112.3413999999998</v>
      </c>
      <c r="E919">
        <v>2.809E-2</v>
      </c>
      <c r="G919">
        <v>2112.29664</v>
      </c>
      <c r="H919">
        <v>6.5040000000000001E-2</v>
      </c>
      <c r="J919">
        <v>2112.3124600000001</v>
      </c>
      <c r="K919">
        <v>3.6499999999999998E-2</v>
      </c>
      <c r="M919">
        <v>2112.3124600000001</v>
      </c>
      <c r="N919">
        <v>2.86E-2</v>
      </c>
    </row>
    <row r="920" spans="1:14">
      <c r="A920">
        <v>2110.2398800000001</v>
      </c>
      <c r="B920">
        <v>9.2899999999999996E-3</v>
      </c>
      <c r="D920">
        <v>2110.2845900000002</v>
      </c>
      <c r="E920">
        <v>2.87E-2</v>
      </c>
      <c r="G920">
        <v>2110.2398800000001</v>
      </c>
      <c r="H920">
        <v>6.5100000000000005E-2</v>
      </c>
      <c r="J920">
        <v>2110.2556800000002</v>
      </c>
      <c r="K920">
        <v>3.5060000000000001E-2</v>
      </c>
      <c r="M920">
        <v>2110.2556800000002</v>
      </c>
      <c r="N920">
        <v>2.7380000000000002E-2</v>
      </c>
    </row>
    <row r="921" spans="1:14">
      <c r="A921">
        <v>2108.1831200000001</v>
      </c>
      <c r="B921">
        <v>8.4899999999999993E-3</v>
      </c>
      <c r="D921">
        <v>2108.2277800000002</v>
      </c>
      <c r="E921">
        <v>2.971E-2</v>
      </c>
      <c r="G921">
        <v>2108.1831200000001</v>
      </c>
      <c r="H921">
        <v>6.633E-2</v>
      </c>
      <c r="J921">
        <v>2108.1988999999999</v>
      </c>
      <c r="K921">
        <v>3.4750000000000003E-2</v>
      </c>
      <c r="M921">
        <v>2108.1988999999999</v>
      </c>
      <c r="N921">
        <v>2.7349999999999999E-2</v>
      </c>
    </row>
    <row r="922" spans="1:14">
      <c r="A922">
        <v>2106.12635</v>
      </c>
      <c r="B922">
        <v>7.4000000000000003E-3</v>
      </c>
      <c r="D922">
        <v>2106.1709700000001</v>
      </c>
      <c r="E922">
        <v>3.116E-2</v>
      </c>
      <c r="G922">
        <v>2106.12635</v>
      </c>
      <c r="H922">
        <v>6.6799999999999998E-2</v>
      </c>
      <c r="J922">
        <v>2106.14212</v>
      </c>
      <c r="K922">
        <v>3.5439999999999999E-2</v>
      </c>
      <c r="M922">
        <v>2106.14212</v>
      </c>
      <c r="N922">
        <v>2.8420000000000001E-2</v>
      </c>
    </row>
    <row r="923" spans="1:14">
      <c r="A923">
        <v>2104.0695900000001</v>
      </c>
      <c r="B923">
        <v>6.9100000000000003E-3</v>
      </c>
      <c r="D923">
        <v>2104.1141699999998</v>
      </c>
      <c r="E923">
        <v>3.1289999999999998E-2</v>
      </c>
      <c r="G923">
        <v>2104.0695900000001</v>
      </c>
      <c r="H923">
        <v>6.6390000000000005E-2</v>
      </c>
      <c r="J923">
        <v>2104.0853400000001</v>
      </c>
      <c r="K923">
        <v>3.5270000000000003E-2</v>
      </c>
      <c r="M923">
        <v>2104.0853400000001</v>
      </c>
      <c r="N923">
        <v>2.87E-2</v>
      </c>
    </row>
    <row r="924" spans="1:14">
      <c r="A924">
        <v>2102.0128199999999</v>
      </c>
      <c r="B924">
        <v>6.9699999999999996E-3</v>
      </c>
      <c r="D924">
        <v>2102.0573599999998</v>
      </c>
      <c r="E924">
        <v>2.7720000000000002E-2</v>
      </c>
      <c r="G924">
        <v>2102.0128199999999</v>
      </c>
      <c r="H924">
        <v>6.6100000000000006E-2</v>
      </c>
      <c r="J924">
        <v>2102.0285600000002</v>
      </c>
      <c r="K924">
        <v>3.5270000000000003E-2</v>
      </c>
      <c r="M924">
        <v>2102.0285600000002</v>
      </c>
      <c r="N924">
        <v>2.8070000000000001E-2</v>
      </c>
    </row>
    <row r="925" spans="1:14">
      <c r="A925">
        <v>2099.95606</v>
      </c>
      <c r="B925">
        <v>7.6400000000000001E-3</v>
      </c>
      <c r="D925">
        <v>2100.0005500000002</v>
      </c>
      <c r="E925">
        <v>2.4240000000000001E-2</v>
      </c>
      <c r="G925">
        <v>2099.95606</v>
      </c>
      <c r="H925">
        <v>6.6860000000000003E-2</v>
      </c>
      <c r="J925">
        <v>2099.9717799999999</v>
      </c>
      <c r="K925">
        <v>3.6200000000000003E-2</v>
      </c>
      <c r="M925">
        <v>2099.9717799999999</v>
      </c>
      <c r="N925">
        <v>2.8000000000000001E-2</v>
      </c>
    </row>
    <row r="926" spans="1:14">
      <c r="A926">
        <v>2097.8993</v>
      </c>
      <c r="B926">
        <v>8.0599999999999995E-3</v>
      </c>
      <c r="D926">
        <v>2097.9437400000002</v>
      </c>
      <c r="E926">
        <v>2.5010000000000001E-2</v>
      </c>
      <c r="G926">
        <v>2097.8993</v>
      </c>
      <c r="H926">
        <v>6.6979999999999998E-2</v>
      </c>
      <c r="J926">
        <v>2097.915</v>
      </c>
      <c r="K926">
        <v>3.6720000000000003E-2</v>
      </c>
      <c r="M926">
        <v>2097.915</v>
      </c>
      <c r="N926">
        <v>2.8330000000000001E-2</v>
      </c>
    </row>
    <row r="927" spans="1:14">
      <c r="A927">
        <v>2095.8425299999999</v>
      </c>
      <c r="B927">
        <v>7.5100000000000002E-3</v>
      </c>
      <c r="D927">
        <v>2095.8869399999999</v>
      </c>
      <c r="E927">
        <v>2.7660000000000001E-2</v>
      </c>
      <c r="G927">
        <v>2095.8425299999999</v>
      </c>
      <c r="H927">
        <v>6.5320000000000003E-2</v>
      </c>
      <c r="J927">
        <v>2095.8582200000001</v>
      </c>
      <c r="K927">
        <v>3.6549999999999999E-2</v>
      </c>
      <c r="M927">
        <v>2095.8582200000001</v>
      </c>
      <c r="N927">
        <v>2.8150000000000001E-2</v>
      </c>
    </row>
    <row r="928" spans="1:14">
      <c r="A928">
        <v>2093.78577</v>
      </c>
      <c r="B928">
        <v>7.4799999999999997E-3</v>
      </c>
      <c r="D928">
        <v>2093.8301299999998</v>
      </c>
      <c r="E928">
        <v>2.9020000000000001E-2</v>
      </c>
      <c r="G928">
        <v>2093.78577</v>
      </c>
      <c r="H928">
        <v>6.1969999999999997E-2</v>
      </c>
      <c r="J928">
        <v>2093.8014400000002</v>
      </c>
      <c r="K928">
        <v>3.6420000000000001E-2</v>
      </c>
      <c r="M928">
        <v>2093.8014400000002</v>
      </c>
      <c r="N928">
        <v>2.802E-2</v>
      </c>
    </row>
    <row r="929" spans="1:14">
      <c r="A929">
        <v>2091.7289999999998</v>
      </c>
      <c r="B929">
        <v>8.2100000000000003E-3</v>
      </c>
      <c r="D929">
        <v>2091.7733199999998</v>
      </c>
      <c r="E929">
        <v>2.904E-2</v>
      </c>
      <c r="G929">
        <v>2091.7289999999998</v>
      </c>
      <c r="H929">
        <v>5.772E-2</v>
      </c>
      <c r="J929">
        <v>2091.7446599999998</v>
      </c>
      <c r="K929">
        <v>3.6150000000000002E-2</v>
      </c>
      <c r="M929">
        <v>2091.7446599999998</v>
      </c>
      <c r="N929">
        <v>2.7799999999999998E-2</v>
      </c>
    </row>
    <row r="930" spans="1:14">
      <c r="A930">
        <v>2089.6722399999999</v>
      </c>
      <c r="B930">
        <v>8.0499999999999999E-3</v>
      </c>
      <c r="D930">
        <v>2089.7165100000002</v>
      </c>
      <c r="E930">
        <v>2.912E-2</v>
      </c>
      <c r="G930">
        <v>2089.6722399999999</v>
      </c>
      <c r="H930">
        <v>5.6840000000000002E-2</v>
      </c>
      <c r="J930">
        <v>2089.68788</v>
      </c>
      <c r="K930">
        <v>3.5740000000000001E-2</v>
      </c>
      <c r="M930">
        <v>2089.68788</v>
      </c>
      <c r="N930">
        <v>2.7130000000000001E-2</v>
      </c>
    </row>
    <row r="931" spans="1:14">
      <c r="A931">
        <v>2087.6154799999999</v>
      </c>
      <c r="B931">
        <v>7.5500000000000003E-3</v>
      </c>
      <c r="D931">
        <v>2087.6597099999999</v>
      </c>
      <c r="E931">
        <v>3.0009999999999998E-2</v>
      </c>
      <c r="G931">
        <v>2087.6154799999999</v>
      </c>
      <c r="H931">
        <v>5.8959999999999999E-2</v>
      </c>
      <c r="J931">
        <v>2087.6311099999998</v>
      </c>
      <c r="K931">
        <v>3.61E-2</v>
      </c>
      <c r="M931">
        <v>2087.6311099999998</v>
      </c>
      <c r="N931">
        <v>2.6980000000000001E-2</v>
      </c>
    </row>
    <row r="932" spans="1:14">
      <c r="A932">
        <v>2085.5587099999998</v>
      </c>
      <c r="B932">
        <v>8.1300000000000001E-3</v>
      </c>
      <c r="D932">
        <v>2085.6028999999999</v>
      </c>
      <c r="E932">
        <v>0.03</v>
      </c>
      <c r="G932">
        <v>2085.5587099999998</v>
      </c>
      <c r="H932">
        <v>5.8950000000000002E-2</v>
      </c>
      <c r="J932">
        <v>2085.5743299999999</v>
      </c>
      <c r="K932">
        <v>3.696E-2</v>
      </c>
      <c r="M932">
        <v>2085.5743299999999</v>
      </c>
      <c r="N932">
        <v>2.7369999999999998E-2</v>
      </c>
    </row>
    <row r="933" spans="1:14">
      <c r="A933">
        <v>2083.5019499999999</v>
      </c>
      <c r="B933">
        <v>9.0900000000000009E-3</v>
      </c>
      <c r="D933">
        <v>2083.5460899999998</v>
      </c>
      <c r="E933">
        <v>2.6950000000000002E-2</v>
      </c>
      <c r="G933">
        <v>2083.5019499999999</v>
      </c>
      <c r="H933">
        <v>5.8310000000000001E-2</v>
      </c>
      <c r="J933">
        <v>2083.51755</v>
      </c>
      <c r="K933">
        <v>3.7560000000000003E-2</v>
      </c>
      <c r="M933">
        <v>2083.51755</v>
      </c>
      <c r="N933">
        <v>2.767E-2</v>
      </c>
    </row>
    <row r="934" spans="1:14">
      <c r="A934">
        <v>2081.4451800000002</v>
      </c>
      <c r="B934">
        <v>9.4400000000000005E-3</v>
      </c>
      <c r="D934">
        <v>2081.4892799999998</v>
      </c>
      <c r="E934">
        <v>2.368E-2</v>
      </c>
      <c r="G934">
        <v>2081.4451800000002</v>
      </c>
      <c r="H934">
        <v>6.0580000000000002E-2</v>
      </c>
      <c r="J934">
        <v>2081.4607700000001</v>
      </c>
      <c r="K934">
        <v>3.7580000000000002E-2</v>
      </c>
      <c r="M934">
        <v>2081.4607700000001</v>
      </c>
      <c r="N934">
        <v>2.7439999999999999E-2</v>
      </c>
    </row>
    <row r="935" spans="1:14">
      <c r="A935">
        <v>2079.3884200000002</v>
      </c>
      <c r="B935">
        <v>9.2899999999999996E-3</v>
      </c>
      <c r="D935">
        <v>2079.4324700000002</v>
      </c>
      <c r="E935">
        <v>2.3019999999999999E-2</v>
      </c>
      <c r="G935">
        <v>2079.3884200000002</v>
      </c>
      <c r="H935">
        <v>6.2219999999999998E-2</v>
      </c>
      <c r="J935">
        <v>2079.4039899999998</v>
      </c>
      <c r="K935">
        <v>3.6979999999999999E-2</v>
      </c>
      <c r="M935">
        <v>2079.4039899999998</v>
      </c>
      <c r="N935">
        <v>2.6210000000000001E-2</v>
      </c>
    </row>
    <row r="936" spans="1:14">
      <c r="A936">
        <v>2077.3316599999998</v>
      </c>
      <c r="B936">
        <v>8.8999999999999999E-3</v>
      </c>
      <c r="D936">
        <v>2077.3756699999999</v>
      </c>
      <c r="E936">
        <v>2.307E-2</v>
      </c>
      <c r="G936">
        <v>2077.3316599999998</v>
      </c>
      <c r="H936">
        <v>5.9729999999999998E-2</v>
      </c>
      <c r="J936">
        <v>2077.3472099999999</v>
      </c>
      <c r="K936">
        <v>3.585E-2</v>
      </c>
      <c r="M936">
        <v>2077.3472099999999</v>
      </c>
      <c r="N936">
        <v>2.4219999999999998E-2</v>
      </c>
    </row>
    <row r="937" spans="1:14">
      <c r="A937">
        <v>2075.2748900000001</v>
      </c>
      <c r="B937">
        <v>8.4399999999999996E-3</v>
      </c>
      <c r="D937">
        <v>2075.3188599999999</v>
      </c>
      <c r="E937">
        <v>2.2239999999999999E-2</v>
      </c>
      <c r="G937">
        <v>2075.2748900000001</v>
      </c>
      <c r="H937">
        <v>5.7869999999999998E-2</v>
      </c>
      <c r="J937">
        <v>2075.29043</v>
      </c>
      <c r="K937">
        <v>3.4470000000000001E-2</v>
      </c>
      <c r="M937">
        <v>2075.29043</v>
      </c>
      <c r="N937">
        <v>2.2669999999999999E-2</v>
      </c>
    </row>
    <row r="938" spans="1:14">
      <c r="A938">
        <v>2073.2181300000002</v>
      </c>
      <c r="B938">
        <v>7.5300000000000002E-3</v>
      </c>
      <c r="D938">
        <v>2073.2620499999998</v>
      </c>
      <c r="E938">
        <v>2.1559999999999999E-2</v>
      </c>
      <c r="G938">
        <v>2073.2181300000002</v>
      </c>
      <c r="H938">
        <v>5.9069999999999998E-2</v>
      </c>
      <c r="J938">
        <v>2073.2336500000001</v>
      </c>
      <c r="K938">
        <v>3.356E-2</v>
      </c>
      <c r="M938">
        <v>2073.2336500000001</v>
      </c>
      <c r="N938">
        <v>2.2380000000000001E-2</v>
      </c>
    </row>
    <row r="939" spans="1:14">
      <c r="A939">
        <v>2071.1613600000001</v>
      </c>
      <c r="B939">
        <v>6.11E-3</v>
      </c>
      <c r="D939">
        <v>2071.2052399999998</v>
      </c>
      <c r="E939">
        <v>2.316E-2</v>
      </c>
      <c r="G939">
        <v>2071.1613600000001</v>
      </c>
      <c r="H939">
        <v>5.8869999999999999E-2</v>
      </c>
      <c r="J939">
        <v>2071.1768699999998</v>
      </c>
      <c r="K939">
        <v>3.3099999999999997E-2</v>
      </c>
      <c r="M939">
        <v>2071.1768699999998</v>
      </c>
      <c r="N939">
        <v>2.315E-2</v>
      </c>
    </row>
    <row r="940" spans="1:14">
      <c r="A940">
        <v>2069.1046000000001</v>
      </c>
      <c r="B940">
        <v>5.79E-3</v>
      </c>
      <c r="D940">
        <v>2069.1484399999999</v>
      </c>
      <c r="E940">
        <v>2.4559999999999998E-2</v>
      </c>
      <c r="G940">
        <v>2069.1046000000001</v>
      </c>
      <c r="H940">
        <v>5.7079999999999999E-2</v>
      </c>
      <c r="J940">
        <v>2069.1200899999999</v>
      </c>
      <c r="K940">
        <v>3.2379999999999999E-2</v>
      </c>
      <c r="M940">
        <v>2069.1200899999999</v>
      </c>
      <c r="N940">
        <v>2.3939999999999999E-2</v>
      </c>
    </row>
    <row r="941" spans="1:14">
      <c r="A941">
        <v>2067.0478400000002</v>
      </c>
      <c r="B941">
        <v>6.8700000000000002E-3</v>
      </c>
      <c r="D941">
        <v>2067.0916299999999</v>
      </c>
      <c r="E941">
        <v>2.2880000000000001E-2</v>
      </c>
      <c r="G941">
        <v>2067.0478400000002</v>
      </c>
      <c r="H941">
        <v>5.7180000000000002E-2</v>
      </c>
      <c r="J941">
        <v>2067.06331</v>
      </c>
      <c r="K941">
        <v>3.2000000000000001E-2</v>
      </c>
      <c r="M941">
        <v>2067.06331</v>
      </c>
      <c r="N941">
        <v>2.3539999999999998E-2</v>
      </c>
    </row>
    <row r="942" spans="1:14">
      <c r="A942">
        <v>2064.99107</v>
      </c>
      <c r="B942">
        <v>7.4700000000000001E-3</v>
      </c>
      <c r="D942">
        <v>2065.0348199999999</v>
      </c>
      <c r="E942">
        <v>2.1770000000000001E-2</v>
      </c>
      <c r="G942">
        <v>2064.99107</v>
      </c>
      <c r="H942">
        <v>5.7590000000000002E-2</v>
      </c>
      <c r="J942">
        <v>2065.0065300000001</v>
      </c>
      <c r="K942">
        <v>3.1919999999999997E-2</v>
      </c>
      <c r="M942">
        <v>2065.0065300000001</v>
      </c>
      <c r="N942">
        <v>2.198E-2</v>
      </c>
    </row>
    <row r="943" spans="1:14">
      <c r="A943">
        <v>2062.9343100000001</v>
      </c>
      <c r="B943">
        <v>6.8700000000000002E-3</v>
      </c>
      <c r="D943">
        <v>2062.9780099999998</v>
      </c>
      <c r="E943">
        <v>2.2669999999999999E-2</v>
      </c>
      <c r="G943">
        <v>2062.9343100000001</v>
      </c>
      <c r="H943">
        <v>5.611E-2</v>
      </c>
      <c r="J943">
        <v>2062.9497500000002</v>
      </c>
      <c r="K943">
        <v>3.0790000000000001E-2</v>
      </c>
      <c r="M943">
        <v>2062.9497500000002</v>
      </c>
      <c r="N943">
        <v>2.0740000000000001E-2</v>
      </c>
    </row>
    <row r="944" spans="1:14">
      <c r="A944">
        <v>2060.87754</v>
      </c>
      <c r="B944">
        <v>6.4799999999999996E-3</v>
      </c>
      <c r="D944">
        <v>2060.92121</v>
      </c>
      <c r="E944">
        <v>2.2519999999999998E-2</v>
      </c>
      <c r="G944">
        <v>2060.87754</v>
      </c>
      <c r="H944">
        <v>5.731E-2</v>
      </c>
      <c r="J944">
        <v>2060.8929699999999</v>
      </c>
      <c r="K944">
        <v>3.0269999999999998E-2</v>
      </c>
      <c r="M944">
        <v>2060.8929699999999</v>
      </c>
      <c r="N944">
        <v>2.1479999999999999E-2</v>
      </c>
    </row>
    <row r="945" spans="1:14">
      <c r="A945">
        <v>2058.82078</v>
      </c>
      <c r="B945">
        <v>7.0200000000000002E-3</v>
      </c>
      <c r="D945">
        <v>2058.8643999999999</v>
      </c>
      <c r="E945">
        <v>2.1239999999999998E-2</v>
      </c>
      <c r="G945">
        <v>2058.82078</v>
      </c>
      <c r="H945">
        <v>6.1240000000000003E-2</v>
      </c>
      <c r="J945">
        <v>2058.83619</v>
      </c>
      <c r="K945">
        <v>3.134E-2</v>
      </c>
      <c r="M945">
        <v>2058.83619</v>
      </c>
      <c r="N945">
        <v>2.3130000000000001E-2</v>
      </c>
    </row>
    <row r="946" spans="1:14">
      <c r="A946">
        <v>2056.7640200000001</v>
      </c>
      <c r="B946">
        <v>7.2199999999999999E-3</v>
      </c>
      <c r="D946">
        <v>2056.8075899999999</v>
      </c>
      <c r="E946">
        <v>1.915E-2</v>
      </c>
      <c r="G946">
        <v>2056.7640200000001</v>
      </c>
      <c r="H946">
        <v>5.96E-2</v>
      </c>
      <c r="J946">
        <v>2056.7794100000001</v>
      </c>
      <c r="K946">
        <v>3.2030000000000003E-2</v>
      </c>
      <c r="M946">
        <v>2056.7794100000001</v>
      </c>
      <c r="N946">
        <v>2.3390000000000001E-2</v>
      </c>
    </row>
    <row r="947" spans="1:14">
      <c r="A947">
        <v>2054.7072499999999</v>
      </c>
      <c r="B947">
        <v>6.7400000000000003E-3</v>
      </c>
      <c r="D947">
        <v>2054.7507799999998</v>
      </c>
      <c r="E947">
        <v>1.7940000000000001E-2</v>
      </c>
      <c r="G947">
        <v>2054.7072499999999</v>
      </c>
      <c r="H947">
        <v>5.5169999999999997E-2</v>
      </c>
      <c r="J947">
        <v>2054.7226300000002</v>
      </c>
      <c r="K947">
        <v>3.0880000000000001E-2</v>
      </c>
      <c r="M947">
        <v>2054.7226300000002</v>
      </c>
      <c r="N947">
        <v>2.2239999999999999E-2</v>
      </c>
    </row>
    <row r="948" spans="1:14">
      <c r="A948">
        <v>2052.65049</v>
      </c>
      <c r="B948">
        <v>6.6899999999999998E-3</v>
      </c>
      <c r="D948">
        <v>2052.69398</v>
      </c>
      <c r="E948">
        <v>2.138E-2</v>
      </c>
      <c r="G948">
        <v>2052.65049</v>
      </c>
      <c r="H948">
        <v>5.5599999999999997E-2</v>
      </c>
      <c r="J948">
        <v>2052.6658600000001</v>
      </c>
      <c r="K948">
        <v>2.8639999999999999E-2</v>
      </c>
      <c r="M948">
        <v>2052.6658600000001</v>
      </c>
      <c r="N948">
        <v>2.0449999999999999E-2</v>
      </c>
    </row>
    <row r="949" spans="1:14">
      <c r="A949">
        <v>2050.5937199999998</v>
      </c>
      <c r="B949">
        <v>6.8900000000000003E-3</v>
      </c>
      <c r="D949">
        <v>2050.63717</v>
      </c>
      <c r="E949">
        <v>2.4E-2</v>
      </c>
      <c r="G949">
        <v>2050.5937199999998</v>
      </c>
      <c r="H949">
        <v>5.4100000000000002E-2</v>
      </c>
      <c r="J949">
        <v>2050.6090800000002</v>
      </c>
      <c r="K949">
        <v>2.75E-2</v>
      </c>
      <c r="M949">
        <v>2050.6090800000002</v>
      </c>
      <c r="N949">
        <v>1.8409999999999999E-2</v>
      </c>
    </row>
    <row r="950" spans="1:14">
      <c r="A950">
        <v>2048.5369599999999</v>
      </c>
      <c r="B950">
        <v>6.5100000000000002E-3</v>
      </c>
      <c r="D950">
        <v>2048.5803599999999</v>
      </c>
      <c r="E950">
        <v>1.9609999999999999E-2</v>
      </c>
      <c r="G950">
        <v>2048.5369599999999</v>
      </c>
      <c r="H950">
        <v>4.684E-2</v>
      </c>
      <c r="J950">
        <v>2048.5522999999998</v>
      </c>
      <c r="K950">
        <v>2.7179999999999999E-2</v>
      </c>
      <c r="M950">
        <v>2048.5522999999998</v>
      </c>
      <c r="N950">
        <v>1.704E-2</v>
      </c>
    </row>
    <row r="951" spans="1:14">
      <c r="A951">
        <v>2046.4802</v>
      </c>
      <c r="B951">
        <v>5.7800000000000004E-3</v>
      </c>
      <c r="D951">
        <v>2046.5235499999999</v>
      </c>
      <c r="E951">
        <v>1.3820000000000001E-2</v>
      </c>
      <c r="G951">
        <v>2046.4802</v>
      </c>
      <c r="H951">
        <v>4.0649999999999999E-2</v>
      </c>
      <c r="J951">
        <v>2046.4955199999999</v>
      </c>
      <c r="K951">
        <v>2.5999999999999999E-2</v>
      </c>
      <c r="M951">
        <v>2046.4955199999999</v>
      </c>
      <c r="N951">
        <v>1.6049999999999998E-2</v>
      </c>
    </row>
    <row r="952" spans="1:14">
      <c r="A952">
        <v>2044.4234300000001</v>
      </c>
      <c r="B952">
        <v>5.64E-3</v>
      </c>
      <c r="D952">
        <v>2044.46675</v>
      </c>
      <c r="E952">
        <v>1.23E-2</v>
      </c>
      <c r="G952">
        <v>2044.4234300000001</v>
      </c>
      <c r="H952">
        <v>3.8309999999999997E-2</v>
      </c>
      <c r="J952">
        <v>2044.4387400000001</v>
      </c>
      <c r="K952">
        <v>2.5100000000000001E-2</v>
      </c>
      <c r="M952">
        <v>2044.4387400000001</v>
      </c>
      <c r="N952">
        <v>1.443E-2</v>
      </c>
    </row>
    <row r="953" spans="1:14">
      <c r="A953">
        <v>2042.3666700000001</v>
      </c>
      <c r="B953">
        <v>5.7000000000000002E-3</v>
      </c>
      <c r="D953">
        <v>2042.40994</v>
      </c>
      <c r="E953">
        <v>1.5689999999999999E-2</v>
      </c>
      <c r="G953">
        <v>2042.3666700000001</v>
      </c>
      <c r="H953">
        <v>3.9199999999999999E-2</v>
      </c>
      <c r="J953">
        <v>2042.3819599999999</v>
      </c>
      <c r="K953">
        <v>2.4989999999999998E-2</v>
      </c>
      <c r="M953">
        <v>2042.3819599999999</v>
      </c>
      <c r="N953">
        <v>1.325E-2</v>
      </c>
    </row>
    <row r="954" spans="1:14">
      <c r="A954">
        <v>2040.3099</v>
      </c>
      <c r="B954">
        <v>4.8399999999999997E-3</v>
      </c>
      <c r="D954">
        <v>2040.35313</v>
      </c>
      <c r="E954">
        <v>1.9980000000000001E-2</v>
      </c>
      <c r="G954">
        <v>2040.3099</v>
      </c>
      <c r="H954">
        <v>4.0349999999999997E-2</v>
      </c>
      <c r="J954">
        <v>2040.32518</v>
      </c>
      <c r="K954">
        <v>2.3449999999999999E-2</v>
      </c>
      <c r="M954">
        <v>2040.32518</v>
      </c>
      <c r="N954">
        <v>1.281E-2</v>
      </c>
    </row>
    <row r="955" spans="1:14">
      <c r="A955">
        <v>2038.25314</v>
      </c>
      <c r="B955">
        <v>4.2100000000000002E-3</v>
      </c>
      <c r="D955">
        <v>2038.2963199999999</v>
      </c>
      <c r="E955">
        <v>1.9560000000000001E-2</v>
      </c>
      <c r="G955">
        <v>2038.25314</v>
      </c>
      <c r="H955">
        <v>3.6470000000000002E-2</v>
      </c>
      <c r="J955">
        <v>2038.2683999999999</v>
      </c>
      <c r="K955">
        <v>2.053E-2</v>
      </c>
      <c r="M955">
        <v>2038.2683999999999</v>
      </c>
      <c r="N955">
        <v>1.1809999999999999E-2</v>
      </c>
    </row>
    <row r="956" spans="1:14">
      <c r="A956">
        <v>2036.1963800000001</v>
      </c>
      <c r="B956">
        <v>4.28E-3</v>
      </c>
      <c r="D956">
        <v>2036.2395200000001</v>
      </c>
      <c r="E956">
        <v>1.494E-2</v>
      </c>
      <c r="G956">
        <v>2036.1963800000001</v>
      </c>
      <c r="H956">
        <v>2.7969999999999998E-2</v>
      </c>
      <c r="J956">
        <v>2036.21162</v>
      </c>
      <c r="K956">
        <v>1.8339999999999999E-2</v>
      </c>
      <c r="M956">
        <v>2036.21162</v>
      </c>
      <c r="N956">
        <v>8.9300000000000004E-3</v>
      </c>
    </row>
    <row r="957" spans="1:14">
      <c r="A957">
        <v>2034.1396099999999</v>
      </c>
      <c r="B957">
        <v>3.6900000000000001E-3</v>
      </c>
      <c r="D957">
        <v>2034.18271</v>
      </c>
      <c r="E957">
        <v>1.2200000000000001E-2</v>
      </c>
      <c r="G957">
        <v>2034.1396099999999</v>
      </c>
      <c r="H957">
        <v>2.213E-2</v>
      </c>
      <c r="J957">
        <v>2034.1548399999999</v>
      </c>
      <c r="K957">
        <v>1.6469999999999999E-2</v>
      </c>
      <c r="M957">
        <v>2034.1548399999999</v>
      </c>
      <c r="N957">
        <v>5.2900000000000004E-3</v>
      </c>
    </row>
    <row r="958" spans="1:14">
      <c r="A958">
        <v>2032.08285</v>
      </c>
      <c r="B958">
        <v>2.7200000000000002E-3</v>
      </c>
      <c r="D958">
        <v>2032.1259</v>
      </c>
      <c r="E958">
        <v>1.311E-2</v>
      </c>
      <c r="G958">
        <v>2032.08285</v>
      </c>
      <c r="H958">
        <v>1.9009999999999999E-2</v>
      </c>
      <c r="J958">
        <v>2032.09806</v>
      </c>
      <c r="K958">
        <v>1.422E-2</v>
      </c>
      <c r="M958">
        <v>2032.09806</v>
      </c>
      <c r="N958">
        <v>3.6099999999999999E-3</v>
      </c>
    </row>
    <row r="959" spans="1:14">
      <c r="A959">
        <v>2030.0260800000001</v>
      </c>
      <c r="B959">
        <v>2.0200000000000001E-3</v>
      </c>
      <c r="D959">
        <v>2030.06909</v>
      </c>
      <c r="E959">
        <v>1.2160000000000001E-2</v>
      </c>
      <c r="G959">
        <v>2030.0260800000001</v>
      </c>
      <c r="H959">
        <v>1.372E-2</v>
      </c>
      <c r="J959">
        <v>2030.0412799999999</v>
      </c>
      <c r="K959">
        <v>1.3050000000000001E-2</v>
      </c>
      <c r="M959">
        <v>2030.0412799999999</v>
      </c>
      <c r="N959">
        <v>3.8600000000000001E-3</v>
      </c>
    </row>
    <row r="960" spans="1:14">
      <c r="A960">
        <v>2027.9693199999999</v>
      </c>
      <c r="B960">
        <v>1.1999999999999999E-3</v>
      </c>
      <c r="D960">
        <v>2028.0122899999999</v>
      </c>
      <c r="E960">
        <v>1.008E-2</v>
      </c>
      <c r="G960">
        <v>2027.9693199999999</v>
      </c>
      <c r="H960">
        <v>9.5200000000000007E-3</v>
      </c>
      <c r="J960">
        <v>2027.9845</v>
      </c>
      <c r="K960">
        <v>1.3010000000000001E-2</v>
      </c>
      <c r="M960">
        <v>2027.9845</v>
      </c>
      <c r="N960">
        <v>4.1999999999999997E-3</v>
      </c>
    </row>
    <row r="961" spans="1:14">
      <c r="A961">
        <v>2025.91256</v>
      </c>
      <c r="B961">
        <v>6.3000000000000003E-4</v>
      </c>
      <c r="D961">
        <v>2025.9554800000001</v>
      </c>
      <c r="E961">
        <v>9.7400000000000004E-3</v>
      </c>
      <c r="G961">
        <v>2025.91256</v>
      </c>
      <c r="H961">
        <v>7.0200000000000002E-3</v>
      </c>
      <c r="J961">
        <v>2025.9277199999999</v>
      </c>
      <c r="K961">
        <v>1.3520000000000001E-2</v>
      </c>
      <c r="M961">
        <v>2025.9277199999999</v>
      </c>
      <c r="N961">
        <v>3.3899999999999998E-3</v>
      </c>
    </row>
    <row r="962" spans="1:14">
      <c r="A962">
        <v>2023.8557900000001</v>
      </c>
      <c r="B962">
        <v>1.2199999999999999E-3</v>
      </c>
      <c r="D962">
        <v>2023.89867</v>
      </c>
      <c r="E962">
        <v>6.94E-3</v>
      </c>
      <c r="G962">
        <v>2023.8557900000001</v>
      </c>
      <c r="H962">
        <v>2.81E-3</v>
      </c>
      <c r="J962">
        <v>2023.87094</v>
      </c>
      <c r="K962">
        <v>1.536E-2</v>
      </c>
      <c r="M962">
        <v>2023.87094</v>
      </c>
      <c r="N962">
        <v>2.98E-3</v>
      </c>
    </row>
    <row r="963" spans="1:14">
      <c r="A963">
        <v>2021.7990299999999</v>
      </c>
      <c r="B963">
        <v>2.3E-3</v>
      </c>
      <c r="D963">
        <v>2021.84186</v>
      </c>
      <c r="E963">
        <v>3.15E-3</v>
      </c>
      <c r="G963">
        <v>2021.7990299999999</v>
      </c>
      <c r="H963">
        <v>0</v>
      </c>
      <c r="J963">
        <v>2021.8141599999999</v>
      </c>
      <c r="K963">
        <v>1.7829999999999999E-2</v>
      </c>
      <c r="M963">
        <v>2021.8141599999999</v>
      </c>
      <c r="N963">
        <v>4.3200000000000001E-3</v>
      </c>
    </row>
    <row r="964" spans="1:14">
      <c r="A964">
        <v>2019.74226</v>
      </c>
      <c r="B964">
        <v>2.3400000000000001E-3</v>
      </c>
      <c r="D964">
        <v>2019.78505</v>
      </c>
      <c r="E964">
        <v>1.3799999999999999E-3</v>
      </c>
      <c r="G964">
        <v>2019.74226</v>
      </c>
      <c r="H964">
        <v>3.5699999999999998E-3</v>
      </c>
      <c r="J964">
        <v>2019.75738</v>
      </c>
      <c r="K964">
        <v>1.8710000000000001E-2</v>
      </c>
      <c r="M964">
        <v>2019.75738</v>
      </c>
      <c r="N964">
        <v>5.8999999999999999E-3</v>
      </c>
    </row>
    <row r="965" spans="1:14">
      <c r="A965">
        <v>2017.6855</v>
      </c>
      <c r="B965">
        <v>2.0400000000000001E-3</v>
      </c>
      <c r="D965">
        <v>2017.7282499999999</v>
      </c>
      <c r="E965">
        <v>0</v>
      </c>
      <c r="G965">
        <v>2017.6855</v>
      </c>
      <c r="H965">
        <v>1.495E-2</v>
      </c>
      <c r="J965">
        <v>2017.7006100000001</v>
      </c>
      <c r="K965">
        <v>1.755E-2</v>
      </c>
      <c r="M965">
        <v>2017.7006100000001</v>
      </c>
      <c r="N965">
        <v>7.3400000000000002E-3</v>
      </c>
    </row>
    <row r="966" spans="1:14">
      <c r="A966">
        <v>2015.6287400000001</v>
      </c>
      <c r="B966">
        <v>1.91E-3</v>
      </c>
      <c r="D966">
        <v>2015.6714400000001</v>
      </c>
      <c r="E966">
        <v>3.4099999999999998E-3</v>
      </c>
      <c r="G966">
        <v>2015.6287400000001</v>
      </c>
      <c r="H966">
        <v>2.5499999999999998E-2</v>
      </c>
      <c r="J966">
        <v>2015.64383</v>
      </c>
      <c r="K966">
        <v>1.5810000000000001E-2</v>
      </c>
      <c r="M966">
        <v>2015.64383</v>
      </c>
      <c r="N966">
        <v>8.43E-3</v>
      </c>
    </row>
    <row r="967" spans="1:14">
      <c r="A967">
        <v>2013.57197</v>
      </c>
      <c r="B967">
        <v>1.3699999999999999E-3</v>
      </c>
      <c r="D967">
        <v>2013.61463</v>
      </c>
      <c r="E967">
        <v>9.3799999999999994E-3</v>
      </c>
      <c r="G967">
        <v>2013.57197</v>
      </c>
      <c r="H967">
        <v>2.436E-2</v>
      </c>
      <c r="J967">
        <v>2013.5870500000001</v>
      </c>
      <c r="K967">
        <v>1.4579999999999999E-2</v>
      </c>
      <c r="M967">
        <v>2013.5870500000001</v>
      </c>
      <c r="N967">
        <v>7.8300000000000002E-3</v>
      </c>
    </row>
    <row r="968" spans="1:14">
      <c r="A968">
        <v>2011.51521</v>
      </c>
      <c r="B968">
        <v>9.5E-4</v>
      </c>
      <c r="D968">
        <v>2011.55782</v>
      </c>
      <c r="E968">
        <v>9.1800000000000007E-3</v>
      </c>
      <c r="G968">
        <v>2011.51521</v>
      </c>
      <c r="H968">
        <v>1.856E-2</v>
      </c>
      <c r="J968">
        <v>2011.53027</v>
      </c>
      <c r="K968">
        <v>1.345E-2</v>
      </c>
      <c r="M968">
        <v>2011.53027</v>
      </c>
      <c r="N968">
        <v>5.6100000000000004E-3</v>
      </c>
    </row>
    <row r="969" spans="1:14">
      <c r="A969">
        <v>2009.4584400000001</v>
      </c>
      <c r="B969">
        <v>5.5000000000000003E-4</v>
      </c>
      <c r="D969">
        <v>2009.5010199999999</v>
      </c>
      <c r="E969">
        <v>6.3699999999999998E-3</v>
      </c>
      <c r="G969">
        <v>2009.4584400000001</v>
      </c>
      <c r="H969">
        <v>1.8239999999999999E-2</v>
      </c>
      <c r="J969">
        <v>2009.4734900000001</v>
      </c>
      <c r="K969">
        <v>1.205E-2</v>
      </c>
      <c r="M969">
        <v>2009.4734900000001</v>
      </c>
      <c r="N969">
        <v>3.1900000000000001E-3</v>
      </c>
    </row>
    <row r="970" spans="1:14">
      <c r="A970">
        <v>2007.4016799999999</v>
      </c>
      <c r="B970">
        <v>0</v>
      </c>
      <c r="D970">
        <v>2007.4442100000001</v>
      </c>
      <c r="E970">
        <v>8.2000000000000007E-3</v>
      </c>
      <c r="G970">
        <v>2007.4016799999999</v>
      </c>
      <c r="H970">
        <v>1.8599999999999998E-2</v>
      </c>
      <c r="J970">
        <v>2007.41671</v>
      </c>
      <c r="K970">
        <v>1.167E-2</v>
      </c>
      <c r="M970">
        <v>2007.41671</v>
      </c>
      <c r="N970">
        <v>2.0500000000000002E-3</v>
      </c>
    </row>
    <row r="971" spans="1:14">
      <c r="A971">
        <v>2005.34492</v>
      </c>
      <c r="B971">
        <v>1.9000000000000001E-4</v>
      </c>
      <c r="D971">
        <v>2005.3874000000001</v>
      </c>
      <c r="E971">
        <v>1.231E-2</v>
      </c>
      <c r="G971">
        <v>2005.34492</v>
      </c>
      <c r="H971">
        <v>1.7819999999999999E-2</v>
      </c>
      <c r="J971">
        <v>2005.3599300000001</v>
      </c>
      <c r="K971">
        <v>1.308E-2</v>
      </c>
      <c r="M971">
        <v>2005.3599300000001</v>
      </c>
      <c r="N971">
        <v>3.0699999999999998E-3</v>
      </c>
    </row>
    <row r="972" spans="1:14">
      <c r="A972">
        <v>2003.2881500000001</v>
      </c>
      <c r="B972">
        <v>1E-3</v>
      </c>
      <c r="D972">
        <v>2003.33059</v>
      </c>
      <c r="E972">
        <v>1.291E-2</v>
      </c>
      <c r="G972">
        <v>2003.2881500000001</v>
      </c>
      <c r="H972">
        <v>1.8370000000000001E-2</v>
      </c>
      <c r="J972">
        <v>2003.30315</v>
      </c>
      <c r="K972">
        <v>1.4540000000000001E-2</v>
      </c>
      <c r="M972">
        <v>2003.30315</v>
      </c>
      <c r="N972">
        <v>4.7400000000000003E-3</v>
      </c>
    </row>
    <row r="973" spans="1:14">
      <c r="A973">
        <v>2001.2313899999999</v>
      </c>
      <c r="B973">
        <v>1.24E-3</v>
      </c>
      <c r="D973">
        <v>2001.27379</v>
      </c>
      <c r="E973">
        <v>9.8600000000000007E-3</v>
      </c>
      <c r="G973">
        <v>2001.2313899999999</v>
      </c>
      <c r="H973">
        <v>1.8239999999999999E-2</v>
      </c>
      <c r="J973">
        <v>2001.2463700000001</v>
      </c>
      <c r="K973">
        <v>1.5049999999999999E-2</v>
      </c>
      <c r="M973">
        <v>2001.2463700000001</v>
      </c>
      <c r="N973">
        <v>4.7600000000000003E-3</v>
      </c>
    </row>
    <row r="974" spans="1:14">
      <c r="A974">
        <v>1999.17462</v>
      </c>
      <c r="B974">
        <v>1.2700000000000001E-3</v>
      </c>
      <c r="D974">
        <v>1999.2169799999999</v>
      </c>
      <c r="E974">
        <v>7.5700000000000003E-3</v>
      </c>
      <c r="G974">
        <v>1999.17462</v>
      </c>
      <c r="H974">
        <v>2.1010000000000001E-2</v>
      </c>
      <c r="J974">
        <v>1999.18959</v>
      </c>
      <c r="K974">
        <v>1.6899999999999998E-2</v>
      </c>
      <c r="M974">
        <v>1999.18959</v>
      </c>
      <c r="N974">
        <v>5.0000000000000001E-3</v>
      </c>
    </row>
    <row r="975" spans="1:14">
      <c r="A975">
        <v>1997.1178600000001</v>
      </c>
      <c r="B975">
        <v>1.48E-3</v>
      </c>
      <c r="D975">
        <v>1997.1601700000001</v>
      </c>
      <c r="E975">
        <v>9.9699999999999997E-3</v>
      </c>
      <c r="G975">
        <v>1997.1178600000001</v>
      </c>
      <c r="H975">
        <v>2.7969999999999998E-2</v>
      </c>
      <c r="J975">
        <v>1997.1328100000001</v>
      </c>
      <c r="K975">
        <v>1.95E-2</v>
      </c>
      <c r="M975">
        <v>1997.1328100000001</v>
      </c>
      <c r="N975">
        <v>6.77E-3</v>
      </c>
    </row>
    <row r="976" spans="1:14">
      <c r="A976">
        <v>1995.0610999999999</v>
      </c>
      <c r="B976">
        <v>1.2099999999999999E-3</v>
      </c>
      <c r="D976">
        <v>1995.1033600000001</v>
      </c>
      <c r="E976">
        <v>1.4670000000000001E-2</v>
      </c>
      <c r="G976">
        <v>1995.0610999999999</v>
      </c>
      <c r="H976">
        <v>2.9530000000000001E-2</v>
      </c>
      <c r="J976">
        <v>1995.0760299999999</v>
      </c>
      <c r="K976">
        <v>1.9060000000000001E-2</v>
      </c>
      <c r="M976">
        <v>1995.0760299999999</v>
      </c>
      <c r="N976">
        <v>7.7200000000000003E-3</v>
      </c>
    </row>
    <row r="977" spans="1:14">
      <c r="A977">
        <v>1993.00433</v>
      </c>
      <c r="B977">
        <v>8.8999999999999995E-4</v>
      </c>
      <c r="D977">
        <v>1993.04656</v>
      </c>
      <c r="E977">
        <v>1.7270000000000001E-2</v>
      </c>
      <c r="G977">
        <v>1993.00433</v>
      </c>
      <c r="H977">
        <v>2.4160000000000001E-2</v>
      </c>
      <c r="J977">
        <v>1993.0192500000001</v>
      </c>
      <c r="K977">
        <v>1.6930000000000001E-2</v>
      </c>
      <c r="M977">
        <v>1993.0192500000001</v>
      </c>
      <c r="N977">
        <v>7.7099999999999998E-3</v>
      </c>
    </row>
    <row r="978" spans="1:14">
      <c r="A978">
        <v>1990.94757</v>
      </c>
      <c r="B978">
        <v>1.91E-3</v>
      </c>
      <c r="D978">
        <v>1990.98975</v>
      </c>
      <c r="E978">
        <v>1.78E-2</v>
      </c>
      <c r="G978">
        <v>1990.94757</v>
      </c>
      <c r="H978">
        <v>2.137E-2</v>
      </c>
      <c r="J978">
        <v>1990.9624699999999</v>
      </c>
      <c r="K978">
        <v>1.634E-2</v>
      </c>
      <c r="M978">
        <v>1990.9624699999999</v>
      </c>
      <c r="N978">
        <v>7.7099999999999998E-3</v>
      </c>
    </row>
    <row r="979" spans="1:14">
      <c r="A979">
        <v>1988.8907999999999</v>
      </c>
      <c r="B979">
        <v>4.0699999999999998E-3</v>
      </c>
      <c r="D979">
        <v>1988.9329399999999</v>
      </c>
      <c r="E979">
        <v>1.823E-2</v>
      </c>
      <c r="G979">
        <v>1988.8907999999999</v>
      </c>
      <c r="H979">
        <v>2.1049999999999999E-2</v>
      </c>
      <c r="J979">
        <v>1988.90569</v>
      </c>
      <c r="K979">
        <v>1.7219999999999999E-2</v>
      </c>
      <c r="M979">
        <v>1988.90569</v>
      </c>
      <c r="N979">
        <v>7.8300000000000002E-3</v>
      </c>
    </row>
    <row r="980" spans="1:14">
      <c r="A980">
        <v>1986.83404</v>
      </c>
      <c r="B980">
        <v>5.7200000000000003E-3</v>
      </c>
      <c r="D980">
        <v>1986.8761300000001</v>
      </c>
      <c r="E980">
        <v>1.7749999999999998E-2</v>
      </c>
      <c r="G980">
        <v>1986.83404</v>
      </c>
      <c r="H980">
        <v>1.9220000000000001E-2</v>
      </c>
      <c r="J980">
        <v>1986.8489099999999</v>
      </c>
      <c r="K980">
        <v>1.8939999999999999E-2</v>
      </c>
      <c r="M980">
        <v>1986.8489099999999</v>
      </c>
      <c r="N980">
        <v>8.6300000000000005E-3</v>
      </c>
    </row>
    <row r="981" spans="1:14">
      <c r="A981">
        <v>1984.77728</v>
      </c>
      <c r="B981">
        <v>6.1999999999999998E-3</v>
      </c>
      <c r="D981">
        <v>1984.81933</v>
      </c>
      <c r="E981">
        <v>1.5959999999999998E-2</v>
      </c>
      <c r="G981">
        <v>1984.77728</v>
      </c>
      <c r="H981">
        <v>2.2069999999999999E-2</v>
      </c>
      <c r="J981">
        <v>1984.79213</v>
      </c>
      <c r="K981">
        <v>2.035E-2</v>
      </c>
      <c r="M981">
        <v>1984.79213</v>
      </c>
      <c r="N981">
        <v>1.0359999999999999E-2</v>
      </c>
    </row>
    <row r="982" spans="1:14">
      <c r="A982">
        <v>1982.7205100000001</v>
      </c>
      <c r="B982">
        <v>5.9699999999999996E-3</v>
      </c>
      <c r="D982">
        <v>1982.76252</v>
      </c>
      <c r="E982">
        <v>1.6889999999999999E-2</v>
      </c>
      <c r="G982">
        <v>1982.7205100000001</v>
      </c>
      <c r="H982">
        <v>3.0970000000000001E-2</v>
      </c>
      <c r="J982">
        <v>1982.7353599999999</v>
      </c>
      <c r="K982">
        <v>2.0879999999999999E-2</v>
      </c>
      <c r="M982">
        <v>1982.7353599999999</v>
      </c>
      <c r="N982">
        <v>1.225E-2</v>
      </c>
    </row>
    <row r="983" spans="1:14">
      <c r="A983">
        <v>1980.6637499999999</v>
      </c>
      <c r="B983">
        <v>4.0600000000000002E-3</v>
      </c>
      <c r="D983">
        <v>1980.70571</v>
      </c>
      <c r="E983">
        <v>1.848E-2</v>
      </c>
      <c r="G983">
        <v>1980.6637499999999</v>
      </c>
      <c r="H983">
        <v>3.3250000000000002E-2</v>
      </c>
      <c r="J983">
        <v>1980.67858</v>
      </c>
      <c r="K983">
        <v>2.0080000000000001E-2</v>
      </c>
      <c r="M983">
        <v>1980.67858</v>
      </c>
      <c r="N983">
        <v>1.1769999999999999E-2</v>
      </c>
    </row>
    <row r="984" spans="1:14">
      <c r="A984">
        <v>1978.60698</v>
      </c>
      <c r="B984">
        <v>9.7999999999999997E-4</v>
      </c>
      <c r="D984">
        <v>1978.6488999999999</v>
      </c>
      <c r="E984">
        <v>1.308E-2</v>
      </c>
      <c r="G984">
        <v>1978.60698</v>
      </c>
      <c r="H984">
        <v>2.0480000000000002E-2</v>
      </c>
      <c r="J984">
        <v>1978.6217999999999</v>
      </c>
      <c r="K984">
        <v>1.668E-2</v>
      </c>
      <c r="M984">
        <v>1978.6217999999999</v>
      </c>
      <c r="N984">
        <v>7.3699999999999998E-3</v>
      </c>
    </row>
    <row r="985" spans="1:14">
      <c r="A985">
        <v>1976.5502200000001</v>
      </c>
      <c r="B985">
        <v>7.2000000000000005E-4</v>
      </c>
      <c r="D985">
        <v>1976.5921000000001</v>
      </c>
      <c r="E985">
        <v>5.4999999999999997E-3</v>
      </c>
      <c r="G985">
        <v>1976.5502200000001</v>
      </c>
      <c r="H985">
        <v>6.3499999999999997E-3</v>
      </c>
      <c r="J985">
        <v>1976.56502</v>
      </c>
      <c r="K985">
        <v>1.2829999999999999E-2</v>
      </c>
      <c r="M985">
        <v>1976.56502</v>
      </c>
      <c r="N985">
        <v>2.7000000000000001E-3</v>
      </c>
    </row>
    <row r="986" spans="1:14">
      <c r="A986">
        <v>1974.4934599999999</v>
      </c>
      <c r="B986">
        <v>2.2699999999999999E-3</v>
      </c>
      <c r="D986">
        <v>1974.53529</v>
      </c>
      <c r="E986">
        <v>4.62E-3</v>
      </c>
      <c r="G986">
        <v>1974.4934599999999</v>
      </c>
      <c r="H986">
        <v>3.9899999999999996E-3</v>
      </c>
      <c r="J986">
        <v>1974.5082399999999</v>
      </c>
      <c r="K986">
        <v>1.158E-2</v>
      </c>
      <c r="M986">
        <v>1974.5082399999999</v>
      </c>
      <c r="N986">
        <v>3.2000000000000003E-4</v>
      </c>
    </row>
    <row r="987" spans="1:14">
      <c r="A987">
        <v>1972.43669</v>
      </c>
      <c r="B987">
        <v>2.3E-3</v>
      </c>
      <c r="D987">
        <v>1972.47848</v>
      </c>
      <c r="E987">
        <v>8.6099999999999996E-3</v>
      </c>
      <c r="G987">
        <v>1972.43669</v>
      </c>
      <c r="H987">
        <v>5.0000000000000001E-3</v>
      </c>
      <c r="J987">
        <v>1972.45146</v>
      </c>
      <c r="K987">
        <v>1.2449999999999999E-2</v>
      </c>
      <c r="M987">
        <v>1972.45146</v>
      </c>
      <c r="N987">
        <v>0</v>
      </c>
    </row>
    <row r="988" spans="1:14">
      <c r="A988">
        <v>1970.3799300000001</v>
      </c>
      <c r="B988">
        <v>1.5200000000000001E-3</v>
      </c>
      <c r="D988">
        <v>1970.4216699999999</v>
      </c>
      <c r="E988">
        <v>1.1429999999999999E-2</v>
      </c>
      <c r="G988">
        <v>1970.3799300000001</v>
      </c>
      <c r="H988">
        <v>4.1099999999999999E-3</v>
      </c>
      <c r="J988">
        <v>1970.3946800000001</v>
      </c>
      <c r="K988">
        <v>1.4149999999999999E-2</v>
      </c>
      <c r="M988">
        <v>1970.3946800000001</v>
      </c>
      <c r="N988">
        <v>2.7299999999999998E-3</v>
      </c>
    </row>
    <row r="989" spans="1:14">
      <c r="A989">
        <v>1968.3231599999999</v>
      </c>
      <c r="B989">
        <v>1.24E-3</v>
      </c>
      <c r="D989">
        <v>1968.3648599999999</v>
      </c>
      <c r="E989">
        <v>1.081E-2</v>
      </c>
      <c r="G989">
        <v>1968.3231599999999</v>
      </c>
      <c r="H989">
        <v>5.5700000000000003E-3</v>
      </c>
      <c r="J989">
        <v>1968.3379</v>
      </c>
      <c r="K989">
        <v>1.644E-2</v>
      </c>
      <c r="M989">
        <v>1968.3379</v>
      </c>
      <c r="N989">
        <v>7.5599999999999999E-3</v>
      </c>
    </row>
    <row r="990" spans="1:14">
      <c r="A990">
        <v>1966.2664</v>
      </c>
      <c r="B990">
        <v>1.72E-3</v>
      </c>
      <c r="D990">
        <v>1966.3080600000001</v>
      </c>
      <c r="E990">
        <v>1.025E-2</v>
      </c>
      <c r="G990">
        <v>1966.2664</v>
      </c>
      <c r="H990">
        <v>8.7100000000000007E-3</v>
      </c>
      <c r="J990">
        <v>1966.2811200000001</v>
      </c>
      <c r="K990">
        <v>1.9230000000000001E-2</v>
      </c>
      <c r="M990">
        <v>1966.2811200000001</v>
      </c>
      <c r="N990">
        <v>1.0789999999999999E-2</v>
      </c>
    </row>
    <row r="991" spans="1:14">
      <c r="A991">
        <v>1964.2096300000001</v>
      </c>
      <c r="B991">
        <v>2.2399999999999998E-3</v>
      </c>
      <c r="D991">
        <v>1964.25125</v>
      </c>
      <c r="E991">
        <v>1.0160000000000001E-2</v>
      </c>
      <c r="G991">
        <v>1964.2096300000001</v>
      </c>
      <c r="H991">
        <v>1.15E-2</v>
      </c>
      <c r="J991">
        <v>1964.22434</v>
      </c>
      <c r="K991">
        <v>2.2290000000000001E-2</v>
      </c>
      <c r="M991">
        <v>1964.22434</v>
      </c>
      <c r="N991">
        <v>1.1050000000000001E-2</v>
      </c>
    </row>
    <row r="992" spans="1:14">
      <c r="A992">
        <v>1962.1528699999999</v>
      </c>
      <c r="B992">
        <v>2.6700000000000001E-3</v>
      </c>
      <c r="D992">
        <v>1962.19444</v>
      </c>
      <c r="E992">
        <v>9.7000000000000003E-3</v>
      </c>
      <c r="G992">
        <v>1962.1528699999999</v>
      </c>
      <c r="H992">
        <v>1.537E-2</v>
      </c>
      <c r="J992">
        <v>1962.1675600000001</v>
      </c>
      <c r="K992">
        <v>2.4670000000000001E-2</v>
      </c>
      <c r="M992">
        <v>1962.1675600000001</v>
      </c>
      <c r="N992">
        <v>1.0120000000000001E-2</v>
      </c>
    </row>
    <row r="993" spans="1:14">
      <c r="A993">
        <v>1960.09611</v>
      </c>
      <c r="B993">
        <v>3.32E-3</v>
      </c>
      <c r="D993">
        <v>1960.1376299999999</v>
      </c>
      <c r="E993">
        <v>1.171E-2</v>
      </c>
      <c r="G993">
        <v>1960.09611</v>
      </c>
      <c r="H993">
        <v>1.823E-2</v>
      </c>
      <c r="J993">
        <v>1960.11078</v>
      </c>
      <c r="K993">
        <v>2.623E-2</v>
      </c>
      <c r="M993">
        <v>1960.11078</v>
      </c>
      <c r="N993">
        <v>1.013E-2</v>
      </c>
    </row>
    <row r="994" spans="1:14">
      <c r="A994">
        <v>1958.03934</v>
      </c>
      <c r="B994">
        <v>3.7100000000000002E-3</v>
      </c>
      <c r="D994">
        <v>1958.0808300000001</v>
      </c>
      <c r="E994">
        <v>1.391E-2</v>
      </c>
      <c r="G994">
        <v>1958.03934</v>
      </c>
      <c r="H994">
        <v>1.6480000000000002E-2</v>
      </c>
      <c r="J994">
        <v>1958.0540000000001</v>
      </c>
      <c r="K994">
        <v>2.928E-2</v>
      </c>
      <c r="M994">
        <v>1958.0540000000001</v>
      </c>
      <c r="N994">
        <v>1.187E-2</v>
      </c>
    </row>
    <row r="995" spans="1:14">
      <c r="A995">
        <v>1955.9825800000001</v>
      </c>
      <c r="B995">
        <v>4.3099999999999996E-3</v>
      </c>
      <c r="D995">
        <v>1956.0240200000001</v>
      </c>
      <c r="E995">
        <v>1.115E-2</v>
      </c>
      <c r="G995">
        <v>1955.9825800000001</v>
      </c>
      <c r="H995">
        <v>1.349E-2</v>
      </c>
      <c r="J995">
        <v>1955.99722</v>
      </c>
      <c r="K995">
        <v>3.3590000000000002E-2</v>
      </c>
      <c r="M995">
        <v>1955.99722</v>
      </c>
      <c r="N995">
        <v>1.4160000000000001E-2</v>
      </c>
    </row>
    <row r="996" spans="1:14">
      <c r="A996">
        <v>1953.92581</v>
      </c>
      <c r="B996">
        <v>5.4900000000000001E-3</v>
      </c>
      <c r="D996">
        <v>1953.96721</v>
      </c>
      <c r="E996">
        <v>5.5199999999999997E-3</v>
      </c>
      <c r="G996">
        <v>1953.92581</v>
      </c>
      <c r="H996">
        <v>1.576E-2</v>
      </c>
      <c r="J996">
        <v>1953.9404400000001</v>
      </c>
      <c r="K996">
        <v>3.5630000000000002E-2</v>
      </c>
      <c r="M996">
        <v>1953.9404400000001</v>
      </c>
      <c r="N996">
        <v>1.528E-2</v>
      </c>
    </row>
    <row r="997" spans="1:14">
      <c r="A997">
        <v>1951.86905</v>
      </c>
      <c r="B997">
        <v>6.1000000000000004E-3</v>
      </c>
      <c r="D997">
        <v>1951.9104</v>
      </c>
      <c r="E997">
        <v>1.6100000000000001E-3</v>
      </c>
      <c r="G997">
        <v>1951.86905</v>
      </c>
      <c r="H997">
        <v>2.2689999999999998E-2</v>
      </c>
      <c r="J997">
        <v>1951.88366</v>
      </c>
      <c r="K997">
        <v>3.4979999999999997E-2</v>
      </c>
      <c r="M997">
        <v>1951.88366</v>
      </c>
      <c r="N997">
        <v>1.461E-2</v>
      </c>
    </row>
    <row r="998" spans="1:14">
      <c r="A998">
        <v>1949.8122900000001</v>
      </c>
      <c r="B998">
        <v>5.8100000000000001E-3</v>
      </c>
      <c r="D998">
        <v>1949.8535999999999</v>
      </c>
      <c r="E998">
        <v>2.5899999999999999E-3</v>
      </c>
      <c r="G998">
        <v>1949.8122900000001</v>
      </c>
      <c r="H998">
        <v>2.767E-2</v>
      </c>
      <c r="J998">
        <v>1949.8268800000001</v>
      </c>
      <c r="K998">
        <v>3.354E-2</v>
      </c>
      <c r="M998">
        <v>1949.8268800000001</v>
      </c>
      <c r="N998">
        <v>1.325E-2</v>
      </c>
    </row>
    <row r="999" spans="1:14">
      <c r="A999">
        <v>1947.7555199999999</v>
      </c>
      <c r="B999">
        <v>5.2100000000000002E-3</v>
      </c>
      <c r="D999">
        <v>1947.7967900000001</v>
      </c>
      <c r="E999">
        <v>7.1700000000000002E-3</v>
      </c>
      <c r="G999">
        <v>1947.7555199999999</v>
      </c>
      <c r="H999">
        <v>2.8559999999999999E-2</v>
      </c>
      <c r="J999">
        <v>1947.7701099999999</v>
      </c>
      <c r="K999">
        <v>3.2419999999999997E-2</v>
      </c>
      <c r="M999">
        <v>1947.7701099999999</v>
      </c>
      <c r="N999">
        <v>1.325E-2</v>
      </c>
    </row>
    <row r="1000" spans="1:14">
      <c r="A1000">
        <v>1945.69876</v>
      </c>
      <c r="B1000">
        <v>4.5900000000000003E-3</v>
      </c>
      <c r="D1000">
        <v>1945.7399800000001</v>
      </c>
      <c r="E1000">
        <v>8.7899999999999992E-3</v>
      </c>
      <c r="G1000">
        <v>1945.69876</v>
      </c>
      <c r="H1000">
        <v>2.8469999999999999E-2</v>
      </c>
      <c r="J1000">
        <v>1945.71333</v>
      </c>
      <c r="K1000">
        <v>3.1960000000000002E-2</v>
      </c>
      <c r="M1000">
        <v>1945.71333</v>
      </c>
      <c r="N1000">
        <v>1.414E-2</v>
      </c>
    </row>
    <row r="1001" spans="1:14">
      <c r="A1001">
        <v>1943.6419900000001</v>
      </c>
      <c r="B1001">
        <v>3.5000000000000001E-3</v>
      </c>
      <c r="D1001">
        <v>1943.68317</v>
      </c>
      <c r="E1001">
        <v>6.3299999999999997E-3</v>
      </c>
      <c r="G1001">
        <v>1943.6419900000001</v>
      </c>
      <c r="H1001">
        <v>2.8199999999999999E-2</v>
      </c>
      <c r="J1001">
        <v>1943.6565499999999</v>
      </c>
      <c r="K1001">
        <v>3.1099999999999999E-2</v>
      </c>
      <c r="M1001">
        <v>1943.6565499999999</v>
      </c>
      <c r="N1001">
        <v>1.362E-2</v>
      </c>
    </row>
    <row r="1002" spans="1:14">
      <c r="A1002">
        <v>1941.5852299999999</v>
      </c>
      <c r="B1002">
        <v>2.3900000000000002E-3</v>
      </c>
      <c r="D1002">
        <v>1941.62637</v>
      </c>
      <c r="E1002">
        <v>4.6600000000000001E-3</v>
      </c>
      <c r="G1002">
        <v>1941.5852299999999</v>
      </c>
      <c r="H1002">
        <v>2.4850000000000001E-2</v>
      </c>
      <c r="J1002">
        <v>1941.59977</v>
      </c>
      <c r="K1002">
        <v>2.9860000000000001E-2</v>
      </c>
      <c r="M1002">
        <v>1941.59977</v>
      </c>
      <c r="N1002">
        <v>1.2970000000000001E-2</v>
      </c>
    </row>
    <row r="1003" spans="1:14">
      <c r="A1003">
        <v>1939.52847</v>
      </c>
      <c r="B1003">
        <v>2.31E-3</v>
      </c>
      <c r="D1003">
        <v>1939.5695599999999</v>
      </c>
      <c r="E1003">
        <v>5.2199999999999998E-3</v>
      </c>
      <c r="G1003">
        <v>1939.52847</v>
      </c>
      <c r="H1003">
        <v>2.077E-2</v>
      </c>
      <c r="J1003">
        <v>1939.5429899999999</v>
      </c>
      <c r="K1003">
        <v>2.9669999999999998E-2</v>
      </c>
      <c r="M1003">
        <v>1939.5429899999999</v>
      </c>
      <c r="N1003">
        <v>1.357E-2</v>
      </c>
    </row>
    <row r="1004" spans="1:14">
      <c r="A1004">
        <v>1937.4717000000001</v>
      </c>
      <c r="B1004">
        <v>2.6199999999999999E-3</v>
      </c>
      <c r="D1004">
        <v>1937.5127500000001</v>
      </c>
      <c r="E1004">
        <v>6.0299999999999998E-3</v>
      </c>
      <c r="G1004">
        <v>1937.4717000000001</v>
      </c>
      <c r="H1004">
        <v>2.069E-2</v>
      </c>
      <c r="J1004">
        <v>1937.48621</v>
      </c>
      <c r="K1004">
        <v>2.9929999999999998E-2</v>
      </c>
      <c r="M1004">
        <v>1937.48621</v>
      </c>
      <c r="N1004">
        <v>1.35E-2</v>
      </c>
    </row>
    <row r="1005" spans="1:14">
      <c r="A1005">
        <v>1935.4149399999999</v>
      </c>
      <c r="B1005">
        <v>2.63E-3</v>
      </c>
      <c r="D1005">
        <v>1935.4559400000001</v>
      </c>
      <c r="E1005">
        <v>6.3699999999999998E-3</v>
      </c>
      <c r="G1005">
        <v>1935.4149399999999</v>
      </c>
      <c r="H1005">
        <v>2.231E-2</v>
      </c>
      <c r="J1005">
        <v>1935.4294299999999</v>
      </c>
      <c r="K1005">
        <v>2.998E-2</v>
      </c>
      <c r="M1005">
        <v>1935.4294299999999</v>
      </c>
      <c r="N1005">
        <v>1.2070000000000001E-2</v>
      </c>
    </row>
    <row r="1006" spans="1:14">
      <c r="A1006">
        <v>1933.35817</v>
      </c>
      <c r="B1006">
        <v>2.97E-3</v>
      </c>
      <c r="D1006">
        <v>1933.39914</v>
      </c>
      <c r="E1006">
        <v>4.6299999999999996E-3</v>
      </c>
      <c r="G1006">
        <v>1933.35817</v>
      </c>
      <c r="H1006">
        <v>2.453E-2</v>
      </c>
      <c r="J1006">
        <v>1933.37265</v>
      </c>
      <c r="K1006">
        <v>3.0200000000000001E-2</v>
      </c>
      <c r="M1006">
        <v>1933.37265</v>
      </c>
      <c r="N1006">
        <v>1.1180000000000001E-2</v>
      </c>
    </row>
    <row r="1007" spans="1:14">
      <c r="A1007">
        <v>1931.30141</v>
      </c>
      <c r="B1007">
        <v>3.3899999999999998E-3</v>
      </c>
      <c r="D1007">
        <v>1931.3423299999999</v>
      </c>
      <c r="E1007">
        <v>1.57E-3</v>
      </c>
      <c r="G1007">
        <v>1931.30141</v>
      </c>
      <c r="H1007">
        <v>2.8060000000000002E-2</v>
      </c>
      <c r="J1007">
        <v>1931.3158699999999</v>
      </c>
      <c r="K1007">
        <v>3.0040000000000001E-2</v>
      </c>
      <c r="M1007">
        <v>1931.3158699999999</v>
      </c>
      <c r="N1007">
        <v>1.17E-2</v>
      </c>
    </row>
    <row r="1008" spans="1:14">
      <c r="A1008">
        <v>1929.2446500000001</v>
      </c>
      <c r="B1008">
        <v>2.5400000000000002E-3</v>
      </c>
      <c r="D1008">
        <v>1929.2855199999999</v>
      </c>
      <c r="E1008">
        <v>0</v>
      </c>
      <c r="G1008">
        <v>1929.2446500000001</v>
      </c>
      <c r="H1008">
        <v>2.9829999999999999E-2</v>
      </c>
      <c r="J1008">
        <v>1929.25909</v>
      </c>
      <c r="K1008">
        <v>2.9409999999999999E-2</v>
      </c>
      <c r="M1008">
        <v>1929.25909</v>
      </c>
      <c r="N1008">
        <v>1.1820000000000001E-2</v>
      </c>
    </row>
    <row r="1009" spans="1:14">
      <c r="A1009">
        <v>1927.18788</v>
      </c>
      <c r="B1009">
        <v>1.25E-3</v>
      </c>
      <c r="D1009">
        <v>1927.2287100000001</v>
      </c>
      <c r="E1009">
        <v>6.0999999999999997E-4</v>
      </c>
      <c r="G1009">
        <v>1927.18788</v>
      </c>
      <c r="H1009">
        <v>2.9739999999999999E-2</v>
      </c>
      <c r="J1009">
        <v>1927.2023099999999</v>
      </c>
      <c r="K1009">
        <v>2.8649999999999998E-2</v>
      </c>
      <c r="M1009">
        <v>1927.2023099999999</v>
      </c>
      <c r="N1009">
        <v>1.11E-2</v>
      </c>
    </row>
    <row r="1010" spans="1:14">
      <c r="A1010">
        <v>1925.13112</v>
      </c>
      <c r="B1010">
        <v>9.5E-4</v>
      </c>
      <c r="D1010">
        <v>1925.17191</v>
      </c>
      <c r="E1010">
        <v>4.1999999999999997E-3</v>
      </c>
      <c r="G1010">
        <v>1925.13112</v>
      </c>
      <c r="H1010">
        <v>3.04E-2</v>
      </c>
      <c r="J1010">
        <v>1925.14553</v>
      </c>
      <c r="K1010">
        <v>2.7820000000000001E-2</v>
      </c>
      <c r="M1010">
        <v>1925.14553</v>
      </c>
      <c r="N1010">
        <v>1.0330000000000001E-2</v>
      </c>
    </row>
    <row r="1011" spans="1:14">
      <c r="A1011">
        <v>1923.0743500000001</v>
      </c>
      <c r="B1011">
        <v>1.1299999999999999E-3</v>
      </c>
      <c r="D1011">
        <v>1923.1151</v>
      </c>
      <c r="E1011">
        <v>8.6999999999999994E-3</v>
      </c>
      <c r="G1011">
        <v>1923.0743500000001</v>
      </c>
      <c r="H1011">
        <v>3.3090000000000001E-2</v>
      </c>
      <c r="J1011">
        <v>1923.0887499999999</v>
      </c>
      <c r="K1011">
        <v>2.7189999999999999E-2</v>
      </c>
      <c r="M1011">
        <v>1923.0887499999999</v>
      </c>
      <c r="N1011">
        <v>9.0500000000000008E-3</v>
      </c>
    </row>
    <row r="1012" spans="1:14">
      <c r="A1012">
        <v>1921.0175899999999</v>
      </c>
      <c r="B1012">
        <v>1.01E-3</v>
      </c>
      <c r="D1012">
        <v>1921.0582899999999</v>
      </c>
      <c r="E1012">
        <v>9.3200000000000002E-3</v>
      </c>
      <c r="G1012">
        <v>1921.0175899999999</v>
      </c>
      <c r="H1012">
        <v>3.4709999999999998E-2</v>
      </c>
      <c r="J1012">
        <v>1921.03197</v>
      </c>
      <c r="K1012">
        <v>2.7060000000000001E-2</v>
      </c>
      <c r="M1012">
        <v>1921.03197</v>
      </c>
      <c r="N1012">
        <v>7.6800000000000002E-3</v>
      </c>
    </row>
    <row r="1013" spans="1:14">
      <c r="A1013">
        <v>1918.96083</v>
      </c>
      <c r="B1013">
        <v>7.9000000000000001E-4</v>
      </c>
      <c r="D1013">
        <v>1919.0014799999999</v>
      </c>
      <c r="E1013">
        <v>6.7499999999999999E-3</v>
      </c>
      <c r="G1013">
        <v>1918.96083</v>
      </c>
      <c r="H1013">
        <v>3.3689999999999998E-2</v>
      </c>
      <c r="J1013">
        <v>1918.9751900000001</v>
      </c>
      <c r="K1013">
        <v>2.7660000000000001E-2</v>
      </c>
      <c r="M1013">
        <v>1918.9751900000001</v>
      </c>
      <c r="N1013">
        <v>7.4999999999999997E-3</v>
      </c>
    </row>
    <row r="1014" spans="1:14">
      <c r="A1014">
        <v>1916.9040600000001</v>
      </c>
      <c r="B1014">
        <v>8.8000000000000003E-4</v>
      </c>
      <c r="D1014">
        <v>1916.9446800000001</v>
      </c>
      <c r="E1014">
        <v>4.7499999999999999E-3</v>
      </c>
      <c r="G1014">
        <v>1916.9040600000001</v>
      </c>
      <c r="H1014">
        <v>3.5959999999999999E-2</v>
      </c>
      <c r="J1014">
        <v>1916.91841</v>
      </c>
      <c r="K1014">
        <v>2.794E-2</v>
      </c>
      <c r="M1014">
        <v>1916.91841</v>
      </c>
      <c r="N1014">
        <v>8.0499999999999999E-3</v>
      </c>
    </row>
    <row r="1015" spans="1:14">
      <c r="A1015">
        <v>1914.8472999999999</v>
      </c>
      <c r="B1015">
        <v>1.1800000000000001E-3</v>
      </c>
      <c r="D1015">
        <v>1914.88787</v>
      </c>
      <c r="E1015">
        <v>5.1500000000000001E-3</v>
      </c>
      <c r="G1015">
        <v>1914.8472999999999</v>
      </c>
      <c r="H1015">
        <v>4.0300000000000002E-2</v>
      </c>
      <c r="J1015">
        <v>1914.8616300000001</v>
      </c>
      <c r="K1015">
        <v>2.725E-2</v>
      </c>
      <c r="M1015">
        <v>1914.8616300000001</v>
      </c>
      <c r="N1015">
        <v>8.2199999999999999E-3</v>
      </c>
    </row>
    <row r="1016" spans="1:14">
      <c r="A1016">
        <v>1912.79053</v>
      </c>
      <c r="B1016">
        <v>1.33E-3</v>
      </c>
      <c r="D1016">
        <v>1912.83106</v>
      </c>
      <c r="E1016">
        <v>7.2899999999999996E-3</v>
      </c>
      <c r="G1016">
        <v>1912.79053</v>
      </c>
      <c r="H1016">
        <v>3.8890000000000001E-2</v>
      </c>
      <c r="J1016">
        <v>1912.80486</v>
      </c>
      <c r="K1016">
        <v>2.6749999999999999E-2</v>
      </c>
      <c r="M1016">
        <v>1912.80486</v>
      </c>
      <c r="N1016">
        <v>8.1200000000000005E-3</v>
      </c>
    </row>
    <row r="1017" spans="1:14">
      <c r="A1017">
        <v>1910.73377</v>
      </c>
      <c r="B1017">
        <v>1.39E-3</v>
      </c>
      <c r="D1017">
        <v>1910.7742499999999</v>
      </c>
      <c r="E1017">
        <v>7.9500000000000005E-3</v>
      </c>
      <c r="G1017">
        <v>1910.73377</v>
      </c>
      <c r="H1017">
        <v>3.3779999999999998E-2</v>
      </c>
      <c r="J1017">
        <v>1910.7480800000001</v>
      </c>
      <c r="K1017">
        <v>2.682E-2</v>
      </c>
      <c r="M1017">
        <v>1910.7480800000001</v>
      </c>
      <c r="N1017">
        <v>8.1499999999999993E-3</v>
      </c>
    </row>
    <row r="1018" spans="1:14">
      <c r="A1018">
        <v>1908.6770100000001</v>
      </c>
      <c r="B1018">
        <v>1.41E-3</v>
      </c>
      <c r="D1018">
        <v>1908.7174399999999</v>
      </c>
      <c r="E1018">
        <v>6.3800000000000003E-3</v>
      </c>
      <c r="G1018">
        <v>1908.6770100000001</v>
      </c>
      <c r="H1018">
        <v>3.347E-2</v>
      </c>
      <c r="J1018">
        <v>1908.6913</v>
      </c>
      <c r="K1018">
        <v>2.681E-2</v>
      </c>
      <c r="M1018">
        <v>1908.6913</v>
      </c>
      <c r="N1018">
        <v>8.2100000000000003E-3</v>
      </c>
    </row>
    <row r="1019" spans="1:14">
      <c r="A1019">
        <v>1906.62024</v>
      </c>
      <c r="B1019">
        <v>1.25E-3</v>
      </c>
      <c r="D1019">
        <v>1906.6606400000001</v>
      </c>
      <c r="E1019">
        <v>5.13E-3</v>
      </c>
      <c r="G1019">
        <v>1906.62024</v>
      </c>
      <c r="H1019">
        <v>3.6580000000000001E-2</v>
      </c>
      <c r="J1019">
        <v>1906.6345200000001</v>
      </c>
      <c r="K1019">
        <v>2.7019999999999999E-2</v>
      </c>
      <c r="M1019">
        <v>1906.6345200000001</v>
      </c>
      <c r="N1019">
        <v>8.2500000000000004E-3</v>
      </c>
    </row>
    <row r="1020" spans="1:14">
      <c r="A1020">
        <v>1904.56348</v>
      </c>
      <c r="B1020">
        <v>9.5E-4</v>
      </c>
      <c r="D1020">
        <v>1904.60383</v>
      </c>
      <c r="E1020">
        <v>5.11E-3</v>
      </c>
      <c r="G1020">
        <v>1904.56348</v>
      </c>
      <c r="H1020">
        <v>3.6450000000000003E-2</v>
      </c>
      <c r="J1020">
        <v>1904.5777399999999</v>
      </c>
      <c r="K1020">
        <v>2.7529999999999999E-2</v>
      </c>
      <c r="M1020">
        <v>1904.5777399999999</v>
      </c>
      <c r="N1020">
        <v>8.0599999999999995E-3</v>
      </c>
    </row>
    <row r="1021" spans="1:14">
      <c r="A1021">
        <v>1902.5067100000001</v>
      </c>
      <c r="B1021">
        <v>6.2E-4</v>
      </c>
      <c r="D1021">
        <v>1902.54702</v>
      </c>
      <c r="E1021">
        <v>5.3400000000000001E-3</v>
      </c>
      <c r="G1021">
        <v>1902.5067100000001</v>
      </c>
      <c r="H1021">
        <v>3.4049999999999997E-2</v>
      </c>
      <c r="J1021">
        <v>1902.5209600000001</v>
      </c>
      <c r="K1021">
        <v>2.7550000000000002E-2</v>
      </c>
      <c r="M1021">
        <v>1902.5209600000001</v>
      </c>
      <c r="N1021">
        <v>7.0600000000000003E-3</v>
      </c>
    </row>
    <row r="1022" spans="1:14">
      <c r="A1022">
        <v>1900.4499499999999</v>
      </c>
      <c r="B1022">
        <v>4.2999999999999999E-4</v>
      </c>
      <c r="D1022">
        <v>1900.4902099999999</v>
      </c>
      <c r="E1022">
        <v>5.5300000000000002E-3</v>
      </c>
      <c r="G1022">
        <v>1900.4499499999999</v>
      </c>
      <c r="H1022">
        <v>3.2190000000000003E-2</v>
      </c>
      <c r="J1022">
        <v>1900.4641799999999</v>
      </c>
      <c r="K1022">
        <v>2.6870000000000002E-2</v>
      </c>
      <c r="M1022">
        <v>1900.4641799999999</v>
      </c>
      <c r="N1022">
        <v>5.8300000000000001E-3</v>
      </c>
    </row>
    <row r="1023" spans="1:14">
      <c r="A1023">
        <v>1898.39319</v>
      </c>
      <c r="B1023">
        <v>7.1000000000000002E-4</v>
      </c>
      <c r="D1023">
        <v>1898.4334100000001</v>
      </c>
      <c r="E1023">
        <v>5.5599999999999998E-3</v>
      </c>
      <c r="G1023">
        <v>1898.39319</v>
      </c>
      <c r="H1023">
        <v>3.2649999999999998E-2</v>
      </c>
      <c r="J1023">
        <v>1898.4074000000001</v>
      </c>
      <c r="K1023">
        <v>2.6259999999999999E-2</v>
      </c>
      <c r="M1023">
        <v>1898.4074000000001</v>
      </c>
      <c r="N1023">
        <v>5.5599999999999998E-3</v>
      </c>
    </row>
    <row r="1024" spans="1:14">
      <c r="A1024">
        <v>1896.3364200000001</v>
      </c>
      <c r="B1024">
        <v>1.09E-3</v>
      </c>
      <c r="D1024">
        <v>1896.3766000000001</v>
      </c>
      <c r="E1024">
        <v>5.5900000000000004E-3</v>
      </c>
      <c r="G1024">
        <v>1896.3364200000001</v>
      </c>
      <c r="H1024">
        <v>3.5529999999999999E-2</v>
      </c>
      <c r="J1024">
        <v>1896.3506199999999</v>
      </c>
      <c r="K1024">
        <v>2.6079999999999999E-2</v>
      </c>
      <c r="M1024">
        <v>1896.3506199999999</v>
      </c>
      <c r="N1024">
        <v>5.8199999999999997E-3</v>
      </c>
    </row>
    <row r="1025" spans="1:14">
      <c r="A1025">
        <v>1894.2796599999999</v>
      </c>
      <c r="B1025">
        <v>7.2999999999999996E-4</v>
      </c>
      <c r="D1025">
        <v>1894.31979</v>
      </c>
      <c r="E1025">
        <v>5.8100000000000001E-3</v>
      </c>
      <c r="G1025">
        <v>1894.2796599999999</v>
      </c>
      <c r="H1025">
        <v>3.7690000000000001E-2</v>
      </c>
      <c r="J1025">
        <v>1894.29384</v>
      </c>
      <c r="K1025">
        <v>2.564E-2</v>
      </c>
      <c r="M1025">
        <v>1894.29384</v>
      </c>
      <c r="N1025">
        <v>5.7600000000000004E-3</v>
      </c>
    </row>
    <row r="1026" spans="1:14">
      <c r="A1026">
        <v>1892.22289</v>
      </c>
      <c r="B1026">
        <v>2.4000000000000001E-4</v>
      </c>
      <c r="D1026">
        <v>1892.26298</v>
      </c>
      <c r="E1026">
        <v>5.4900000000000001E-3</v>
      </c>
      <c r="G1026">
        <v>1892.22289</v>
      </c>
      <c r="H1026">
        <v>3.7810000000000003E-2</v>
      </c>
      <c r="J1026">
        <v>1892.2370599999999</v>
      </c>
      <c r="K1026">
        <v>2.47E-2</v>
      </c>
      <c r="M1026">
        <v>1892.2370599999999</v>
      </c>
      <c r="N1026">
        <v>5.6899999999999997E-3</v>
      </c>
    </row>
    <row r="1027" spans="1:14">
      <c r="A1027">
        <v>1890.1661300000001</v>
      </c>
      <c r="B1027">
        <v>1.1E-4</v>
      </c>
      <c r="D1027">
        <v>1890.2061799999999</v>
      </c>
      <c r="E1027">
        <v>4.4999999999999997E-3</v>
      </c>
      <c r="G1027">
        <v>1890.1661300000001</v>
      </c>
      <c r="H1027">
        <v>3.8080000000000003E-2</v>
      </c>
      <c r="J1027">
        <v>1890.18028</v>
      </c>
      <c r="K1027">
        <v>2.3740000000000001E-2</v>
      </c>
      <c r="M1027">
        <v>1890.18028</v>
      </c>
      <c r="N1027">
        <v>5.2900000000000004E-3</v>
      </c>
    </row>
    <row r="1028" spans="1:14">
      <c r="A1028">
        <v>1888.1093699999999</v>
      </c>
      <c r="B1028">
        <v>0</v>
      </c>
      <c r="D1028">
        <v>1888.1493700000001</v>
      </c>
      <c r="E1028">
        <v>3.81E-3</v>
      </c>
      <c r="G1028">
        <v>1888.1093699999999</v>
      </c>
      <c r="H1028">
        <v>3.7240000000000002E-2</v>
      </c>
      <c r="J1028">
        <v>1888.1234999999999</v>
      </c>
      <c r="K1028">
        <v>2.3560000000000001E-2</v>
      </c>
      <c r="M1028">
        <v>1888.1234999999999</v>
      </c>
      <c r="N1028">
        <v>4.2300000000000003E-3</v>
      </c>
    </row>
    <row r="1029" spans="1:14">
      <c r="A1029">
        <v>1886.0526</v>
      </c>
      <c r="B1029">
        <v>9.0000000000000006E-5</v>
      </c>
      <c r="D1029">
        <v>1886.09256</v>
      </c>
      <c r="E1029">
        <v>4.2900000000000004E-3</v>
      </c>
      <c r="G1029">
        <v>1886.0526</v>
      </c>
      <c r="H1029">
        <v>3.406E-2</v>
      </c>
      <c r="J1029">
        <v>1886.06672</v>
      </c>
      <c r="K1029">
        <v>2.4080000000000001E-2</v>
      </c>
      <c r="M1029">
        <v>1886.06672</v>
      </c>
      <c r="N1029">
        <v>3.4099999999999998E-3</v>
      </c>
    </row>
    <row r="1030" spans="1:14">
      <c r="A1030">
        <v>1883.99584</v>
      </c>
      <c r="B1030">
        <v>2.2000000000000001E-4</v>
      </c>
      <c r="D1030">
        <v>1884.03575</v>
      </c>
      <c r="E1030">
        <v>5.2100000000000002E-3</v>
      </c>
      <c r="G1030">
        <v>1883.99584</v>
      </c>
      <c r="H1030">
        <v>3.2190000000000003E-2</v>
      </c>
      <c r="J1030">
        <v>1884.0099399999999</v>
      </c>
      <c r="K1030">
        <v>2.4459999999999999E-2</v>
      </c>
      <c r="M1030">
        <v>1884.0099399999999</v>
      </c>
      <c r="N1030">
        <v>3.63E-3</v>
      </c>
    </row>
    <row r="1031" spans="1:14">
      <c r="A1031">
        <v>1881.9390699999999</v>
      </c>
      <c r="B1031">
        <v>1E-4</v>
      </c>
      <c r="D1031">
        <v>1881.9789499999999</v>
      </c>
      <c r="E1031">
        <v>5.3499999999999997E-3</v>
      </c>
      <c r="G1031">
        <v>1881.9390699999999</v>
      </c>
      <c r="H1031">
        <v>3.1609999999999999E-2</v>
      </c>
      <c r="J1031">
        <v>1881.95316</v>
      </c>
      <c r="K1031">
        <v>2.418E-2</v>
      </c>
      <c r="M1031">
        <v>1881.95316</v>
      </c>
      <c r="N1031">
        <v>4.5799999999999999E-3</v>
      </c>
    </row>
    <row r="1032" spans="1:14">
      <c r="A1032">
        <v>1879.88231</v>
      </c>
      <c r="B1032">
        <v>3.2000000000000003E-4</v>
      </c>
      <c r="D1032">
        <v>1879.9221399999999</v>
      </c>
      <c r="E1032">
        <v>3.7699999999999999E-3</v>
      </c>
      <c r="G1032">
        <v>1879.88231</v>
      </c>
      <c r="H1032">
        <v>3.1E-2</v>
      </c>
      <c r="J1032">
        <v>1879.8963799999999</v>
      </c>
      <c r="K1032">
        <v>2.341E-2</v>
      </c>
      <c r="M1032">
        <v>1879.8963799999999</v>
      </c>
      <c r="N1032">
        <v>4.9199999999999999E-3</v>
      </c>
    </row>
    <row r="1033" spans="1:14">
      <c r="A1033">
        <v>1877.82555</v>
      </c>
      <c r="B1033">
        <v>7.2999999999999996E-4</v>
      </c>
      <c r="D1033">
        <v>1877.8653300000001</v>
      </c>
      <c r="E1033">
        <v>1.5299999999999999E-3</v>
      </c>
      <c r="G1033">
        <v>1877.82555</v>
      </c>
      <c r="H1033">
        <v>3.2149999999999998E-2</v>
      </c>
      <c r="J1033">
        <v>1877.83961</v>
      </c>
      <c r="K1033">
        <v>2.2450000000000001E-2</v>
      </c>
      <c r="M1033">
        <v>1877.83961</v>
      </c>
      <c r="N1033">
        <v>4.0699999999999998E-3</v>
      </c>
    </row>
    <row r="1034" spans="1:14">
      <c r="A1034">
        <v>1875.7687800000001</v>
      </c>
      <c r="B1034">
        <v>1E-3</v>
      </c>
      <c r="D1034">
        <v>1875.80852</v>
      </c>
      <c r="E1034">
        <v>5.1999999999999995E-4</v>
      </c>
      <c r="G1034">
        <v>1875.7687800000001</v>
      </c>
      <c r="H1034">
        <v>3.4329999999999999E-2</v>
      </c>
      <c r="J1034">
        <v>1875.7828300000001</v>
      </c>
      <c r="K1034">
        <v>2.1899999999999999E-2</v>
      </c>
      <c r="M1034">
        <v>1875.7828300000001</v>
      </c>
      <c r="N1034">
        <v>3.0899999999999999E-3</v>
      </c>
    </row>
    <row r="1035" spans="1:14">
      <c r="A1035">
        <v>1873.7120199999999</v>
      </c>
      <c r="B1035">
        <v>1.06E-3</v>
      </c>
      <c r="D1035">
        <v>1873.75172</v>
      </c>
      <c r="E1035">
        <v>1.4400000000000001E-3</v>
      </c>
      <c r="G1035">
        <v>1873.7120199999999</v>
      </c>
      <c r="H1035">
        <v>3.4410000000000003E-2</v>
      </c>
      <c r="J1035">
        <v>1873.72605</v>
      </c>
      <c r="K1035">
        <v>2.188E-2</v>
      </c>
      <c r="M1035">
        <v>1873.72605</v>
      </c>
      <c r="N1035">
        <v>2.82E-3</v>
      </c>
    </row>
    <row r="1036" spans="1:14">
      <c r="A1036">
        <v>1871.65525</v>
      </c>
      <c r="B1036">
        <v>6.2E-4</v>
      </c>
      <c r="D1036">
        <v>1871.6949099999999</v>
      </c>
      <c r="E1036">
        <v>3.3700000000000002E-3</v>
      </c>
      <c r="G1036">
        <v>1871.65525</v>
      </c>
      <c r="H1036">
        <v>3.2870000000000003E-2</v>
      </c>
      <c r="J1036">
        <v>1871.6692700000001</v>
      </c>
      <c r="K1036">
        <v>2.1229999999999999E-2</v>
      </c>
      <c r="M1036">
        <v>1871.6692700000001</v>
      </c>
      <c r="N1036">
        <v>2.3600000000000001E-3</v>
      </c>
    </row>
    <row r="1037" spans="1:14">
      <c r="A1037">
        <v>1869.5984900000001</v>
      </c>
      <c r="B1037">
        <v>6.0000000000000002E-5</v>
      </c>
      <c r="D1037">
        <v>1869.6380999999999</v>
      </c>
      <c r="E1037">
        <v>4.5199999999999997E-3</v>
      </c>
      <c r="G1037">
        <v>1869.5984900000001</v>
      </c>
      <c r="H1037">
        <v>3.3910000000000003E-2</v>
      </c>
      <c r="J1037">
        <v>1869.61249</v>
      </c>
      <c r="K1037">
        <v>2.0060000000000001E-2</v>
      </c>
      <c r="M1037">
        <v>1869.61249</v>
      </c>
      <c r="N1037">
        <v>1.25E-3</v>
      </c>
    </row>
    <row r="1038" spans="1:14">
      <c r="A1038">
        <v>1867.5417299999999</v>
      </c>
      <c r="B1038">
        <v>0</v>
      </c>
      <c r="D1038">
        <v>1867.5812900000001</v>
      </c>
      <c r="E1038">
        <v>4.0699999999999998E-3</v>
      </c>
      <c r="G1038">
        <v>1867.5417299999999</v>
      </c>
      <c r="H1038">
        <v>3.6310000000000002E-2</v>
      </c>
      <c r="J1038">
        <v>1867.5557100000001</v>
      </c>
      <c r="K1038">
        <v>1.983E-2</v>
      </c>
      <c r="M1038">
        <v>1867.5557100000001</v>
      </c>
      <c r="N1038">
        <v>8.1999999999999998E-4</v>
      </c>
    </row>
    <row r="1039" spans="1:14">
      <c r="A1039">
        <v>1865.48496</v>
      </c>
      <c r="B1039">
        <v>2.2000000000000001E-4</v>
      </c>
      <c r="D1039">
        <v>1865.52449</v>
      </c>
      <c r="E1039">
        <v>2.7899999999999999E-3</v>
      </c>
      <c r="G1039">
        <v>1865.48496</v>
      </c>
      <c r="H1039">
        <v>3.483E-2</v>
      </c>
      <c r="J1039">
        <v>1865.49893</v>
      </c>
      <c r="K1039">
        <v>2.0289999999999999E-2</v>
      </c>
      <c r="M1039">
        <v>1865.49893</v>
      </c>
      <c r="N1039">
        <v>1.39E-3</v>
      </c>
    </row>
    <row r="1040" spans="1:14">
      <c r="A1040">
        <v>1863.4282000000001</v>
      </c>
      <c r="B1040">
        <v>3.3E-4</v>
      </c>
      <c r="D1040">
        <v>1863.46768</v>
      </c>
      <c r="E1040">
        <v>1.83E-3</v>
      </c>
      <c r="G1040">
        <v>1863.4282000000001</v>
      </c>
      <c r="H1040">
        <v>3.2210000000000003E-2</v>
      </c>
      <c r="J1040">
        <v>1863.4421500000001</v>
      </c>
      <c r="K1040">
        <v>2.0129999999999999E-2</v>
      </c>
      <c r="M1040">
        <v>1863.4421500000001</v>
      </c>
      <c r="N1040">
        <v>1.81E-3</v>
      </c>
    </row>
    <row r="1041" spans="1:14">
      <c r="A1041">
        <v>1861.3714299999999</v>
      </c>
      <c r="B1041">
        <v>5.0000000000000001E-4</v>
      </c>
      <c r="D1041">
        <v>1861.4108699999999</v>
      </c>
      <c r="E1041">
        <v>1.99E-3</v>
      </c>
      <c r="G1041">
        <v>1861.3714299999999</v>
      </c>
      <c r="H1041">
        <v>3.1759999999999997E-2</v>
      </c>
      <c r="J1041">
        <v>1861.38537</v>
      </c>
      <c r="K1041">
        <v>1.9689999999999999E-2</v>
      </c>
      <c r="M1041">
        <v>1861.38537</v>
      </c>
      <c r="N1041">
        <v>2.0100000000000001E-3</v>
      </c>
    </row>
    <row r="1042" spans="1:14">
      <c r="A1042">
        <v>1859.31467</v>
      </c>
      <c r="B1042">
        <v>9.3000000000000005E-4</v>
      </c>
      <c r="D1042">
        <v>1859.3540599999999</v>
      </c>
      <c r="E1042">
        <v>2.8E-3</v>
      </c>
      <c r="G1042">
        <v>1859.31467</v>
      </c>
      <c r="H1042">
        <v>3.279E-2</v>
      </c>
      <c r="J1042">
        <v>1859.3285900000001</v>
      </c>
      <c r="K1042">
        <v>1.9349999999999999E-2</v>
      </c>
      <c r="M1042">
        <v>1859.3285900000001</v>
      </c>
      <c r="N1042">
        <v>1.8500000000000001E-3</v>
      </c>
    </row>
    <row r="1043" spans="1:14">
      <c r="A1043">
        <v>1857.25791</v>
      </c>
      <c r="B1043">
        <v>1.56E-3</v>
      </c>
      <c r="D1043">
        <v>1857.2972500000001</v>
      </c>
      <c r="E1043">
        <v>2.4299999999999999E-3</v>
      </c>
      <c r="G1043">
        <v>1857.25791</v>
      </c>
      <c r="H1043">
        <v>3.3919999999999999E-2</v>
      </c>
      <c r="J1043">
        <v>1857.27181</v>
      </c>
      <c r="K1043">
        <v>1.882E-2</v>
      </c>
      <c r="M1043">
        <v>1857.27181</v>
      </c>
      <c r="N1043">
        <v>1.15E-3</v>
      </c>
    </row>
    <row r="1044" spans="1:14">
      <c r="A1044">
        <v>1855.2011399999999</v>
      </c>
      <c r="B1044">
        <v>2.0699999999999998E-3</v>
      </c>
      <c r="D1044">
        <v>1855.24045</v>
      </c>
      <c r="E1044">
        <v>1.7600000000000001E-3</v>
      </c>
      <c r="G1044">
        <v>1855.2011399999999</v>
      </c>
      <c r="H1044">
        <v>3.3300000000000003E-2</v>
      </c>
      <c r="J1044">
        <v>1855.2150300000001</v>
      </c>
      <c r="K1044">
        <v>1.8200000000000001E-2</v>
      </c>
      <c r="M1044">
        <v>1855.2150300000001</v>
      </c>
      <c r="N1044">
        <v>7.6999999999999996E-4</v>
      </c>
    </row>
    <row r="1045" spans="1:14">
      <c r="A1045">
        <v>1853.14438</v>
      </c>
      <c r="B1045">
        <v>2.0999999999999999E-3</v>
      </c>
      <c r="D1045">
        <v>1853.18364</v>
      </c>
      <c r="E1045">
        <v>1.65E-3</v>
      </c>
      <c r="G1045">
        <v>1853.14438</v>
      </c>
      <c r="H1045">
        <v>3.202E-2</v>
      </c>
      <c r="J1045">
        <v>1853.15825</v>
      </c>
      <c r="K1045">
        <v>1.7950000000000001E-2</v>
      </c>
      <c r="M1045">
        <v>1853.15825</v>
      </c>
      <c r="N1045">
        <v>9.2000000000000003E-4</v>
      </c>
    </row>
    <row r="1046" spans="1:14">
      <c r="A1046">
        <v>1851.08761</v>
      </c>
      <c r="B1046">
        <v>1.98E-3</v>
      </c>
      <c r="D1046">
        <v>1851.1268299999999</v>
      </c>
      <c r="E1046">
        <v>2.3800000000000002E-3</v>
      </c>
      <c r="G1046">
        <v>1851.08761</v>
      </c>
      <c r="H1046">
        <v>3.2680000000000001E-2</v>
      </c>
      <c r="J1046">
        <v>1851.1014700000001</v>
      </c>
      <c r="K1046">
        <v>1.788E-2</v>
      </c>
      <c r="M1046">
        <v>1851.1014700000001</v>
      </c>
      <c r="N1046">
        <v>8.5999999999999998E-4</v>
      </c>
    </row>
    <row r="1047" spans="1:14">
      <c r="A1047">
        <v>1849.0308500000001</v>
      </c>
      <c r="B1047">
        <v>2.2499999999999998E-3</v>
      </c>
      <c r="D1047">
        <v>1849.0700200000001</v>
      </c>
      <c r="E1047">
        <v>3.8899999999999998E-3</v>
      </c>
      <c r="G1047">
        <v>1849.0308500000001</v>
      </c>
      <c r="H1047">
        <v>3.3790000000000001E-2</v>
      </c>
      <c r="J1047">
        <v>1849.0446899999999</v>
      </c>
      <c r="K1047">
        <v>1.7559999999999999E-2</v>
      </c>
      <c r="M1047">
        <v>1849.0446899999999</v>
      </c>
      <c r="N1047">
        <v>4.2999999999999999E-4</v>
      </c>
    </row>
    <row r="1048" spans="1:14">
      <c r="A1048">
        <v>1846.9740899999999</v>
      </c>
      <c r="B1048">
        <v>2.5699999999999998E-3</v>
      </c>
      <c r="D1048">
        <v>1847.01322</v>
      </c>
      <c r="E1048">
        <v>5.1700000000000001E-3</v>
      </c>
      <c r="G1048">
        <v>1846.9740899999999</v>
      </c>
      <c r="H1048">
        <v>3.2370000000000003E-2</v>
      </c>
      <c r="J1048">
        <v>1846.9879100000001</v>
      </c>
      <c r="K1048">
        <v>1.7010000000000001E-2</v>
      </c>
      <c r="M1048">
        <v>1846.9879100000001</v>
      </c>
      <c r="N1048">
        <v>1.4999999999999999E-4</v>
      </c>
    </row>
    <row r="1049" spans="1:14">
      <c r="A1049">
        <v>1844.91732</v>
      </c>
      <c r="B1049">
        <v>2.5000000000000001E-3</v>
      </c>
      <c r="D1049">
        <v>1844.95641</v>
      </c>
      <c r="E1049">
        <v>5.3E-3</v>
      </c>
      <c r="G1049">
        <v>1844.91732</v>
      </c>
      <c r="H1049">
        <v>3.0300000000000001E-2</v>
      </c>
      <c r="J1049">
        <v>1844.9311299999999</v>
      </c>
      <c r="K1049">
        <v>1.7080000000000001E-2</v>
      </c>
      <c r="M1049">
        <v>1844.9311299999999</v>
      </c>
      <c r="N1049">
        <v>0</v>
      </c>
    </row>
    <row r="1050" spans="1:14">
      <c r="A1050">
        <v>1842.8605600000001</v>
      </c>
      <c r="B1050">
        <v>2.7200000000000002E-3</v>
      </c>
      <c r="D1050">
        <v>1842.8996</v>
      </c>
      <c r="E1050">
        <v>4.7400000000000003E-3</v>
      </c>
      <c r="G1050">
        <v>1842.8605600000001</v>
      </c>
      <c r="H1050">
        <v>3.1359999999999999E-2</v>
      </c>
      <c r="J1050">
        <v>1842.87436</v>
      </c>
      <c r="K1050">
        <v>1.7780000000000001E-2</v>
      </c>
      <c r="M1050">
        <v>1842.87436</v>
      </c>
      <c r="N1050">
        <v>1.6000000000000001E-4</v>
      </c>
    </row>
    <row r="1051" spans="1:14">
      <c r="A1051">
        <v>1840.8037899999999</v>
      </c>
      <c r="B1051">
        <v>3.2799999999999999E-3</v>
      </c>
      <c r="D1051">
        <v>1840.8427899999999</v>
      </c>
      <c r="E1051">
        <v>5.4299999999999999E-3</v>
      </c>
      <c r="G1051">
        <v>1840.8037899999999</v>
      </c>
      <c r="H1051">
        <v>3.2289999999999999E-2</v>
      </c>
      <c r="J1051">
        <v>1840.8175799999999</v>
      </c>
      <c r="K1051">
        <v>1.7680000000000001E-2</v>
      </c>
      <c r="M1051">
        <v>1840.8175799999999</v>
      </c>
      <c r="N1051">
        <v>5.1999999999999995E-4</v>
      </c>
    </row>
    <row r="1052" spans="1:14">
      <c r="A1052">
        <v>1838.74703</v>
      </c>
      <c r="B1052">
        <v>4.0000000000000001E-3</v>
      </c>
      <c r="D1052">
        <v>1838.7859900000001</v>
      </c>
      <c r="E1052">
        <v>7.1300000000000001E-3</v>
      </c>
      <c r="G1052">
        <v>1838.74703</v>
      </c>
      <c r="H1052">
        <v>3.1710000000000002E-2</v>
      </c>
      <c r="J1052">
        <v>1838.7608</v>
      </c>
      <c r="K1052">
        <v>1.7350000000000001E-2</v>
      </c>
      <c r="M1052">
        <v>1838.7608</v>
      </c>
      <c r="N1052">
        <v>4.8999999999999998E-4</v>
      </c>
    </row>
    <row r="1053" spans="1:14">
      <c r="A1053">
        <v>1836.6902700000001</v>
      </c>
      <c r="B1053">
        <v>4.79E-3</v>
      </c>
      <c r="D1053">
        <v>1836.72918</v>
      </c>
      <c r="E1053">
        <v>8.7899999999999992E-3</v>
      </c>
      <c r="G1053">
        <v>1836.6902700000001</v>
      </c>
      <c r="H1053">
        <v>3.143E-2</v>
      </c>
      <c r="J1053">
        <v>1836.7040199999999</v>
      </c>
      <c r="K1053">
        <v>1.7399999999999999E-2</v>
      </c>
      <c r="M1053">
        <v>1836.7040199999999</v>
      </c>
      <c r="N1053">
        <v>2.7999999999999998E-4</v>
      </c>
    </row>
    <row r="1054" spans="1:14">
      <c r="A1054">
        <v>1834.6334999999999</v>
      </c>
      <c r="B1054">
        <v>5.5399999999999998E-3</v>
      </c>
      <c r="D1054">
        <v>1834.67237</v>
      </c>
      <c r="E1054">
        <v>9.7800000000000005E-3</v>
      </c>
      <c r="G1054">
        <v>1834.6334999999999</v>
      </c>
      <c r="H1054">
        <v>3.082E-2</v>
      </c>
      <c r="J1054">
        <v>1834.64724</v>
      </c>
      <c r="K1054">
        <v>1.7770000000000001E-2</v>
      </c>
      <c r="M1054">
        <v>1834.64724</v>
      </c>
      <c r="N1054">
        <v>4.2000000000000002E-4</v>
      </c>
    </row>
    <row r="1055" spans="1:14">
      <c r="A1055">
        <v>1832.57674</v>
      </c>
      <c r="B1055">
        <v>6.1199999999999996E-3</v>
      </c>
      <c r="D1055">
        <v>1832.61556</v>
      </c>
      <c r="E1055">
        <v>1.1299999999999999E-2</v>
      </c>
      <c r="G1055">
        <v>1832.57674</v>
      </c>
      <c r="H1055">
        <v>2.9739999999999999E-2</v>
      </c>
      <c r="J1055">
        <v>1832.5904599999999</v>
      </c>
      <c r="K1055">
        <v>1.8180000000000002E-2</v>
      </c>
      <c r="M1055">
        <v>1832.5904599999999</v>
      </c>
      <c r="N1055">
        <v>8.0999999999999996E-4</v>
      </c>
    </row>
    <row r="1056" spans="1:14">
      <c r="A1056">
        <v>1830.5199700000001</v>
      </c>
      <c r="B1056">
        <v>6.6299999999999996E-3</v>
      </c>
      <c r="D1056">
        <v>1830.5587599999999</v>
      </c>
      <c r="E1056">
        <v>1.366E-2</v>
      </c>
      <c r="G1056">
        <v>1830.5199700000001</v>
      </c>
      <c r="H1056">
        <v>3.0259999999999999E-2</v>
      </c>
      <c r="J1056">
        <v>1830.53368</v>
      </c>
      <c r="K1056">
        <v>1.865E-2</v>
      </c>
      <c r="M1056">
        <v>1830.53368</v>
      </c>
      <c r="N1056">
        <v>1.4E-3</v>
      </c>
    </row>
    <row r="1057" spans="1:14">
      <c r="A1057">
        <v>1828.4632099999999</v>
      </c>
      <c r="B1057">
        <v>7.4000000000000003E-3</v>
      </c>
      <c r="D1057">
        <v>1828.5019500000001</v>
      </c>
      <c r="E1057">
        <v>1.636E-2</v>
      </c>
      <c r="G1057">
        <v>1828.4632099999999</v>
      </c>
      <c r="H1057">
        <v>3.1960000000000002E-2</v>
      </c>
      <c r="J1057">
        <v>1828.4768999999999</v>
      </c>
      <c r="K1057">
        <v>1.8919999999999999E-2</v>
      </c>
      <c r="M1057">
        <v>1828.4768999999999</v>
      </c>
      <c r="N1057">
        <v>2.14E-3</v>
      </c>
    </row>
    <row r="1058" spans="1:14">
      <c r="A1058">
        <v>1826.4064499999999</v>
      </c>
      <c r="B1058">
        <v>8.1200000000000005E-3</v>
      </c>
      <c r="D1058">
        <v>1826.44514</v>
      </c>
      <c r="E1058">
        <v>1.9470000000000001E-2</v>
      </c>
      <c r="G1058">
        <v>1826.4064499999999</v>
      </c>
      <c r="H1058">
        <v>3.2689999999999997E-2</v>
      </c>
      <c r="J1058">
        <v>1826.42012</v>
      </c>
      <c r="K1058">
        <v>1.8440000000000002E-2</v>
      </c>
      <c r="M1058">
        <v>1826.42012</v>
      </c>
      <c r="N1058">
        <v>2.2499999999999998E-3</v>
      </c>
    </row>
    <row r="1059" spans="1:14">
      <c r="A1059">
        <v>1824.34968</v>
      </c>
      <c r="B1059">
        <v>8.6899999999999998E-3</v>
      </c>
      <c r="D1059">
        <v>1824.38833</v>
      </c>
      <c r="E1059">
        <v>2.2769999999999999E-2</v>
      </c>
      <c r="G1059">
        <v>1824.34968</v>
      </c>
      <c r="H1059">
        <v>3.2739999999999998E-2</v>
      </c>
      <c r="J1059">
        <v>1824.3633400000001</v>
      </c>
      <c r="K1059">
        <v>1.7690000000000001E-2</v>
      </c>
      <c r="M1059">
        <v>1824.3633400000001</v>
      </c>
      <c r="N1059">
        <v>1.7799999999999999E-3</v>
      </c>
    </row>
    <row r="1060" spans="1:14">
      <c r="A1060">
        <v>1822.2929200000001</v>
      </c>
      <c r="B1060">
        <v>9.1900000000000003E-3</v>
      </c>
      <c r="D1060">
        <v>1822.3315299999999</v>
      </c>
      <c r="E1060">
        <v>2.435E-2</v>
      </c>
      <c r="G1060">
        <v>1822.2929200000001</v>
      </c>
      <c r="H1060">
        <v>3.0939999999999999E-2</v>
      </c>
      <c r="J1060">
        <v>1822.30656</v>
      </c>
      <c r="K1060">
        <v>1.7059999999999999E-2</v>
      </c>
      <c r="M1060">
        <v>1822.30656</v>
      </c>
      <c r="N1060">
        <v>1.1100000000000001E-3</v>
      </c>
    </row>
    <row r="1061" spans="1:14">
      <c r="A1061">
        <v>1820.23615</v>
      </c>
      <c r="B1061">
        <v>9.5499999999999995E-3</v>
      </c>
      <c r="D1061">
        <v>1820.2747199999999</v>
      </c>
      <c r="E1061">
        <v>2.4580000000000001E-2</v>
      </c>
      <c r="G1061">
        <v>1820.23615</v>
      </c>
      <c r="H1061">
        <v>2.8170000000000001E-2</v>
      </c>
      <c r="J1061">
        <v>1820.2497800000001</v>
      </c>
      <c r="K1061">
        <v>1.6289999999999999E-2</v>
      </c>
      <c r="M1061">
        <v>1820.2497800000001</v>
      </c>
      <c r="N1061">
        <v>5.1000000000000004E-4</v>
      </c>
    </row>
    <row r="1062" spans="1:14">
      <c r="A1062">
        <v>1818.17939</v>
      </c>
      <c r="B1062">
        <v>9.6699999999999998E-3</v>
      </c>
      <c r="D1062">
        <v>1818.2179100000001</v>
      </c>
      <c r="E1062">
        <v>2.5610000000000001E-2</v>
      </c>
      <c r="G1062">
        <v>1818.17939</v>
      </c>
      <c r="H1062">
        <v>2.7560000000000001E-2</v>
      </c>
      <c r="J1062">
        <v>1818.193</v>
      </c>
      <c r="K1062">
        <v>1.5440000000000001E-2</v>
      </c>
      <c r="M1062">
        <v>1818.193</v>
      </c>
      <c r="N1062">
        <v>6.0000000000000002E-5</v>
      </c>
    </row>
    <row r="1063" spans="1:14">
      <c r="A1063">
        <v>1816.1226300000001</v>
      </c>
      <c r="B1063">
        <v>1.008E-2</v>
      </c>
      <c r="D1063">
        <v>1816.1611</v>
      </c>
      <c r="E1063">
        <v>2.734E-2</v>
      </c>
      <c r="G1063">
        <v>1816.1226300000001</v>
      </c>
      <c r="H1063">
        <v>2.8899999999999999E-2</v>
      </c>
      <c r="J1063">
        <v>1816.1362200000001</v>
      </c>
      <c r="K1063">
        <v>1.498E-2</v>
      </c>
      <c r="M1063">
        <v>1816.1362200000001</v>
      </c>
      <c r="N1063">
        <v>0</v>
      </c>
    </row>
    <row r="1064" spans="1:14">
      <c r="A1064">
        <v>1814.0658599999999</v>
      </c>
      <c r="B1064">
        <v>1.09E-2</v>
      </c>
      <c r="D1064">
        <v>1814.1043</v>
      </c>
      <c r="E1064">
        <v>2.93E-2</v>
      </c>
      <c r="G1064">
        <v>1814.0658599999999</v>
      </c>
      <c r="H1064">
        <v>2.9250000000000002E-2</v>
      </c>
      <c r="J1064">
        <v>1814.07944</v>
      </c>
      <c r="K1064">
        <v>1.4590000000000001E-2</v>
      </c>
      <c r="M1064">
        <v>1814.07944</v>
      </c>
      <c r="N1064">
        <v>5.0000000000000002E-5</v>
      </c>
    </row>
    <row r="1065" spans="1:14">
      <c r="A1065">
        <v>1812.0091</v>
      </c>
      <c r="B1065">
        <v>1.1769999999999999E-2</v>
      </c>
      <c r="D1065">
        <v>1812.0474899999999</v>
      </c>
      <c r="E1065">
        <v>3.1449999999999999E-2</v>
      </c>
      <c r="G1065">
        <v>1812.0091</v>
      </c>
      <c r="H1065">
        <v>2.8670000000000001E-2</v>
      </c>
      <c r="J1065">
        <v>1812.0226600000001</v>
      </c>
      <c r="K1065">
        <v>1.4069999999999999E-2</v>
      </c>
      <c r="M1065">
        <v>1812.0226600000001</v>
      </c>
      <c r="N1065">
        <v>5.0000000000000002E-5</v>
      </c>
    </row>
    <row r="1066" spans="1:14">
      <c r="A1066">
        <v>1809.9523300000001</v>
      </c>
      <c r="B1066">
        <v>1.239E-2</v>
      </c>
      <c r="D1066">
        <v>1809.9906800000001</v>
      </c>
      <c r="E1066">
        <v>3.4130000000000001E-2</v>
      </c>
      <c r="G1066">
        <v>1809.9523300000001</v>
      </c>
      <c r="H1066">
        <v>2.912E-2</v>
      </c>
      <c r="J1066">
        <v>1809.96588</v>
      </c>
      <c r="K1066">
        <v>1.357E-2</v>
      </c>
      <c r="M1066">
        <v>1809.96588</v>
      </c>
      <c r="N1066">
        <v>0</v>
      </c>
    </row>
    <row r="1067" spans="1:14">
      <c r="A1067">
        <v>1807.8955699999999</v>
      </c>
      <c r="B1067">
        <v>1.295E-2</v>
      </c>
      <c r="D1067">
        <v>1807.9338700000001</v>
      </c>
      <c r="E1067">
        <v>3.6979999999999999E-2</v>
      </c>
      <c r="G1067">
        <v>1807.8955699999999</v>
      </c>
      <c r="H1067">
        <v>2.9420000000000002E-2</v>
      </c>
      <c r="J1067">
        <v>1807.9091100000001</v>
      </c>
      <c r="K1067">
        <v>1.3259999999999999E-2</v>
      </c>
      <c r="M1067">
        <v>1807.9091100000001</v>
      </c>
      <c r="N1067">
        <v>1.0000000000000001E-5</v>
      </c>
    </row>
    <row r="1068" spans="1:14">
      <c r="A1068">
        <v>1805.83881</v>
      </c>
      <c r="B1068">
        <v>1.3769999999999999E-2</v>
      </c>
      <c r="D1068">
        <v>1805.87707</v>
      </c>
      <c r="E1068">
        <v>4.0579999999999998E-2</v>
      </c>
      <c r="G1068">
        <v>1805.83881</v>
      </c>
      <c r="H1068">
        <v>2.9790000000000001E-2</v>
      </c>
      <c r="J1068">
        <v>1805.8523299999999</v>
      </c>
      <c r="K1068">
        <v>1.2959999999999999E-2</v>
      </c>
      <c r="M1068">
        <v>1805.8523299999999</v>
      </c>
      <c r="N1068">
        <v>0</v>
      </c>
    </row>
    <row r="1069" spans="1:14">
      <c r="A1069">
        <v>1803.7820400000001</v>
      </c>
      <c r="B1069">
        <v>1.4760000000000001E-2</v>
      </c>
      <c r="D1069">
        <v>1803.82026</v>
      </c>
      <c r="E1069">
        <v>4.462E-2</v>
      </c>
      <c r="G1069">
        <v>1803.7820400000001</v>
      </c>
      <c r="H1069">
        <v>3.049E-2</v>
      </c>
      <c r="J1069">
        <v>1803.79555</v>
      </c>
      <c r="K1069">
        <v>1.257E-2</v>
      </c>
      <c r="M1069">
        <v>1803.79555</v>
      </c>
      <c r="N1069">
        <v>1.2E-4</v>
      </c>
    </row>
    <row r="1070" spans="1:14">
      <c r="A1070">
        <v>1801.7252800000001</v>
      </c>
      <c r="B1070">
        <v>1.5959999999999998E-2</v>
      </c>
      <c r="D1070">
        <v>1801.7634499999999</v>
      </c>
      <c r="E1070">
        <v>4.8809999999999999E-2</v>
      </c>
      <c r="G1070">
        <v>1801.7252800000001</v>
      </c>
      <c r="H1070">
        <v>2.9669999999999998E-2</v>
      </c>
      <c r="J1070">
        <v>1801.7387699999999</v>
      </c>
      <c r="K1070">
        <v>1.196E-2</v>
      </c>
      <c r="M1070">
        <v>1801.7387699999999</v>
      </c>
      <c r="N1070">
        <v>3.3E-4</v>
      </c>
    </row>
    <row r="1071" spans="1:14">
      <c r="A1071">
        <v>1799.66851</v>
      </c>
      <c r="B1071">
        <v>1.7440000000000001E-2</v>
      </c>
      <c r="D1071">
        <v>1799.7066400000001</v>
      </c>
      <c r="E1071">
        <v>5.3539999999999997E-2</v>
      </c>
      <c r="G1071">
        <v>1799.66851</v>
      </c>
      <c r="H1071">
        <v>2.8340000000000001E-2</v>
      </c>
      <c r="J1071">
        <v>1799.68199</v>
      </c>
      <c r="K1071">
        <v>1.163E-2</v>
      </c>
      <c r="M1071">
        <v>1799.68199</v>
      </c>
      <c r="N1071">
        <v>5.1000000000000004E-4</v>
      </c>
    </row>
    <row r="1072" spans="1:14">
      <c r="A1072">
        <v>1797.61175</v>
      </c>
      <c r="B1072">
        <v>1.9140000000000001E-2</v>
      </c>
      <c r="D1072">
        <v>1797.6498300000001</v>
      </c>
      <c r="E1072">
        <v>5.994E-2</v>
      </c>
      <c r="G1072">
        <v>1797.61175</v>
      </c>
      <c r="H1072">
        <v>2.7980000000000001E-2</v>
      </c>
      <c r="J1072">
        <v>1797.6252099999999</v>
      </c>
      <c r="K1072">
        <v>1.174E-2</v>
      </c>
      <c r="M1072">
        <v>1797.6252099999999</v>
      </c>
      <c r="N1072">
        <v>8.8000000000000003E-4</v>
      </c>
    </row>
    <row r="1073" spans="1:14">
      <c r="A1073">
        <v>1795.5549900000001</v>
      </c>
      <c r="B1073">
        <v>2.0660000000000001E-2</v>
      </c>
      <c r="D1073">
        <v>1795.59303</v>
      </c>
      <c r="E1073">
        <v>6.8659999999999999E-2</v>
      </c>
      <c r="G1073">
        <v>1795.5549900000001</v>
      </c>
      <c r="H1073">
        <v>2.776E-2</v>
      </c>
      <c r="J1073">
        <v>1795.56843</v>
      </c>
      <c r="K1073">
        <v>1.166E-2</v>
      </c>
      <c r="M1073">
        <v>1795.56843</v>
      </c>
      <c r="N1073">
        <v>1.2999999999999999E-3</v>
      </c>
    </row>
    <row r="1074" spans="1:14">
      <c r="A1074">
        <v>1793.4982199999999</v>
      </c>
      <c r="B1074">
        <v>2.2159999999999999E-2</v>
      </c>
      <c r="D1074">
        <v>1793.53622</v>
      </c>
      <c r="E1074">
        <v>8.1420000000000006E-2</v>
      </c>
      <c r="G1074">
        <v>1793.4982199999999</v>
      </c>
      <c r="H1074">
        <v>2.8340000000000001E-2</v>
      </c>
      <c r="J1074">
        <v>1793.5116499999999</v>
      </c>
      <c r="K1074">
        <v>1.17E-2</v>
      </c>
      <c r="M1074">
        <v>1793.5116499999999</v>
      </c>
      <c r="N1074">
        <v>2.1099999999999999E-3</v>
      </c>
    </row>
    <row r="1075" spans="1:14">
      <c r="A1075">
        <v>1791.44146</v>
      </c>
      <c r="B1075">
        <v>2.4029999999999999E-2</v>
      </c>
      <c r="D1075">
        <v>1791.4794099999999</v>
      </c>
      <c r="E1075">
        <v>0.10108</v>
      </c>
      <c r="G1075">
        <v>1791.44146</v>
      </c>
      <c r="H1075">
        <v>2.9989999999999999E-2</v>
      </c>
      <c r="J1075">
        <v>1791.45487</v>
      </c>
      <c r="K1075">
        <v>1.191E-2</v>
      </c>
      <c r="M1075">
        <v>1791.45487</v>
      </c>
      <c r="N1075">
        <v>4.0299999999999997E-3</v>
      </c>
    </row>
    <row r="1076" spans="1:14">
      <c r="A1076">
        <v>1789.3846900000001</v>
      </c>
      <c r="B1076">
        <v>2.5950000000000001E-2</v>
      </c>
      <c r="D1076">
        <v>1789.4226000000001</v>
      </c>
      <c r="E1076">
        <v>0.12472999999999999</v>
      </c>
      <c r="G1076">
        <v>1789.3846900000001</v>
      </c>
      <c r="H1076">
        <v>2.964E-2</v>
      </c>
      <c r="J1076">
        <v>1789.3980899999999</v>
      </c>
      <c r="K1076">
        <v>1.176E-2</v>
      </c>
      <c r="M1076">
        <v>1789.3980899999999</v>
      </c>
      <c r="N1076">
        <v>6.7600000000000004E-3</v>
      </c>
    </row>
    <row r="1077" spans="1:14">
      <c r="A1077">
        <v>1787.3279299999999</v>
      </c>
      <c r="B1077">
        <v>2.7449999999999999E-2</v>
      </c>
      <c r="D1077">
        <v>1787.3658</v>
      </c>
      <c r="E1077">
        <v>0.15331</v>
      </c>
      <c r="G1077">
        <v>1787.3279299999999</v>
      </c>
      <c r="H1077">
        <v>2.8709999999999999E-2</v>
      </c>
      <c r="J1077">
        <v>1787.34131</v>
      </c>
      <c r="K1077">
        <v>1.1039999999999999E-2</v>
      </c>
      <c r="M1077">
        <v>1787.34131</v>
      </c>
      <c r="N1077">
        <v>9.7099999999999999E-3</v>
      </c>
    </row>
    <row r="1078" spans="1:14">
      <c r="A1078">
        <v>1785.27117</v>
      </c>
      <c r="B1078">
        <v>2.9000000000000001E-2</v>
      </c>
      <c r="D1078">
        <v>1785.30899</v>
      </c>
      <c r="E1078">
        <v>0.19259000000000001</v>
      </c>
      <c r="G1078">
        <v>1785.27117</v>
      </c>
      <c r="H1078">
        <v>2.869E-2</v>
      </c>
      <c r="J1078">
        <v>1785.2845299999999</v>
      </c>
      <c r="K1078">
        <v>1.022E-2</v>
      </c>
      <c r="M1078">
        <v>1785.2845299999999</v>
      </c>
      <c r="N1078">
        <v>1.396E-2</v>
      </c>
    </row>
    <row r="1079" spans="1:14">
      <c r="A1079">
        <v>1783.2144000000001</v>
      </c>
      <c r="B1079">
        <v>3.056E-2</v>
      </c>
      <c r="D1079">
        <v>1783.25218</v>
      </c>
      <c r="E1079">
        <v>0.24301</v>
      </c>
      <c r="G1079">
        <v>1783.2144000000001</v>
      </c>
      <c r="H1079">
        <v>2.7869999999999999E-2</v>
      </c>
      <c r="J1079">
        <v>1783.22775</v>
      </c>
      <c r="K1079">
        <v>9.4999999999999998E-3</v>
      </c>
      <c r="M1079">
        <v>1783.22775</v>
      </c>
      <c r="N1079">
        <v>2.0029999999999999E-2</v>
      </c>
    </row>
    <row r="1080" spans="1:14">
      <c r="A1080">
        <v>1781.1576399999999</v>
      </c>
      <c r="B1080">
        <v>3.2039999999999999E-2</v>
      </c>
      <c r="D1080">
        <v>1781.1953699999999</v>
      </c>
      <c r="E1080">
        <v>0.30092999999999998</v>
      </c>
      <c r="G1080">
        <v>1781.1576399999999</v>
      </c>
      <c r="H1080">
        <v>2.7480000000000001E-2</v>
      </c>
      <c r="J1080">
        <v>1781.1709699999999</v>
      </c>
      <c r="K1080">
        <v>8.8999999999999999E-3</v>
      </c>
      <c r="M1080">
        <v>1781.1709699999999</v>
      </c>
      <c r="N1080">
        <v>2.7210000000000002E-2</v>
      </c>
    </row>
    <row r="1081" spans="1:14">
      <c r="A1081">
        <v>1779.10087</v>
      </c>
      <c r="B1081">
        <v>3.3689999999999998E-2</v>
      </c>
      <c r="D1081">
        <v>1779.1385700000001</v>
      </c>
      <c r="E1081">
        <v>0.36370999999999998</v>
      </c>
      <c r="G1081">
        <v>1779.10087</v>
      </c>
      <c r="H1081">
        <v>2.835E-2</v>
      </c>
      <c r="J1081">
        <v>1779.11419</v>
      </c>
      <c r="K1081">
        <v>7.9600000000000001E-3</v>
      </c>
      <c r="M1081">
        <v>1779.11419</v>
      </c>
      <c r="N1081">
        <v>3.483E-2</v>
      </c>
    </row>
    <row r="1082" spans="1:14">
      <c r="A1082">
        <v>1777.04411</v>
      </c>
      <c r="B1082">
        <v>3.5279999999999999E-2</v>
      </c>
      <c r="D1082">
        <v>1777.08176</v>
      </c>
      <c r="E1082">
        <v>0.42449999999999999</v>
      </c>
      <c r="G1082">
        <v>1777.04411</v>
      </c>
      <c r="H1082">
        <v>2.8150000000000001E-2</v>
      </c>
      <c r="J1082">
        <v>1777.0574099999999</v>
      </c>
      <c r="K1082">
        <v>6.4099999999999999E-3</v>
      </c>
      <c r="M1082">
        <v>1777.0574099999999</v>
      </c>
      <c r="N1082">
        <v>4.1889999999999997E-2</v>
      </c>
    </row>
    <row r="1083" spans="1:14">
      <c r="A1083">
        <v>1774.9873500000001</v>
      </c>
      <c r="B1083">
        <v>3.6949999999999997E-2</v>
      </c>
      <c r="D1083">
        <v>1775.02495</v>
      </c>
      <c r="E1083">
        <v>0.48232000000000003</v>
      </c>
      <c r="G1083">
        <v>1774.9873500000001</v>
      </c>
      <c r="H1083">
        <v>2.6200000000000001E-2</v>
      </c>
      <c r="J1083">
        <v>1775.00063</v>
      </c>
      <c r="K1083">
        <v>4.6899999999999997E-3</v>
      </c>
      <c r="M1083">
        <v>1775.00063</v>
      </c>
      <c r="N1083">
        <v>4.87E-2</v>
      </c>
    </row>
    <row r="1084" spans="1:14">
      <c r="A1084">
        <v>1772.93058</v>
      </c>
      <c r="B1084">
        <v>3.9510000000000003E-2</v>
      </c>
      <c r="D1084">
        <v>1772.9681399999999</v>
      </c>
      <c r="E1084">
        <v>0.54803999999999997</v>
      </c>
      <c r="G1084">
        <v>1772.93058</v>
      </c>
      <c r="H1084">
        <v>2.545E-2</v>
      </c>
      <c r="J1084">
        <v>1772.9438500000001</v>
      </c>
      <c r="K1084">
        <v>3.4399999999999999E-3</v>
      </c>
      <c r="M1084">
        <v>1772.9438500000001</v>
      </c>
      <c r="N1084">
        <v>5.7410000000000003E-2</v>
      </c>
    </row>
    <row r="1085" spans="1:14">
      <c r="A1085">
        <v>1770.87382</v>
      </c>
      <c r="B1085">
        <v>4.3279999999999999E-2</v>
      </c>
      <c r="D1085">
        <v>1770.9113400000001</v>
      </c>
      <c r="E1085">
        <v>0.62421000000000004</v>
      </c>
      <c r="G1085">
        <v>1770.87382</v>
      </c>
      <c r="H1085">
        <v>2.8799999999999999E-2</v>
      </c>
      <c r="J1085">
        <v>1770.88708</v>
      </c>
      <c r="K1085">
        <v>2.9399999999999999E-3</v>
      </c>
      <c r="M1085">
        <v>1770.88708</v>
      </c>
      <c r="N1085">
        <v>6.8970000000000004E-2</v>
      </c>
    </row>
    <row r="1086" spans="1:14">
      <c r="A1086">
        <v>1768.8170500000001</v>
      </c>
      <c r="B1086">
        <v>4.6980000000000001E-2</v>
      </c>
      <c r="D1086">
        <v>1768.8545300000001</v>
      </c>
      <c r="E1086">
        <v>0.70309999999999995</v>
      </c>
      <c r="G1086">
        <v>1768.8170500000001</v>
      </c>
      <c r="H1086">
        <v>3.1899999999999998E-2</v>
      </c>
      <c r="J1086">
        <v>1768.8303000000001</v>
      </c>
      <c r="K1086">
        <v>2.31E-3</v>
      </c>
      <c r="M1086">
        <v>1768.8303000000001</v>
      </c>
      <c r="N1086">
        <v>8.1470000000000001E-2</v>
      </c>
    </row>
    <row r="1087" spans="1:14">
      <c r="A1087">
        <v>1766.7602899999999</v>
      </c>
      <c r="B1087">
        <v>5.0619999999999998E-2</v>
      </c>
      <c r="D1087">
        <v>1766.79772</v>
      </c>
      <c r="E1087">
        <v>0.79293999999999998</v>
      </c>
      <c r="G1087">
        <v>1766.7602899999999</v>
      </c>
      <c r="H1087">
        <v>3.1609999999999999E-2</v>
      </c>
      <c r="J1087">
        <v>1766.77352</v>
      </c>
      <c r="K1087">
        <v>1.41E-3</v>
      </c>
      <c r="M1087">
        <v>1766.77352</v>
      </c>
      <c r="N1087">
        <v>9.5130000000000006E-2</v>
      </c>
    </row>
    <row r="1088" spans="1:14">
      <c r="A1088">
        <v>1764.70353</v>
      </c>
      <c r="B1088">
        <v>5.4399999999999997E-2</v>
      </c>
      <c r="D1088">
        <v>1764.74091</v>
      </c>
      <c r="E1088">
        <v>0.89395999999999998</v>
      </c>
      <c r="G1088">
        <v>1764.70353</v>
      </c>
      <c r="H1088">
        <v>2.9250000000000002E-2</v>
      </c>
      <c r="J1088">
        <v>1764.7167400000001</v>
      </c>
      <c r="K1088">
        <v>3.6000000000000002E-4</v>
      </c>
      <c r="M1088">
        <v>1764.7167400000001</v>
      </c>
      <c r="N1088">
        <v>0.10841000000000001</v>
      </c>
    </row>
    <row r="1089" spans="1:14">
      <c r="A1089">
        <v>1762.6467600000001</v>
      </c>
      <c r="B1089">
        <v>5.9729999999999998E-2</v>
      </c>
      <c r="D1089">
        <v>1762.6841099999999</v>
      </c>
      <c r="E1089">
        <v>1.0175799999999999</v>
      </c>
      <c r="G1089">
        <v>1762.6467600000001</v>
      </c>
      <c r="H1089">
        <v>2.7799999999999998E-2</v>
      </c>
      <c r="J1089">
        <v>1762.65996</v>
      </c>
      <c r="K1089">
        <v>0</v>
      </c>
      <c r="M1089">
        <v>1762.65996</v>
      </c>
      <c r="N1089">
        <v>0.12117</v>
      </c>
    </row>
    <row r="1090" spans="1:14">
      <c r="A1090">
        <v>1760.59</v>
      </c>
      <c r="B1090">
        <v>6.7320000000000005E-2</v>
      </c>
      <c r="D1090">
        <v>1760.6273000000001</v>
      </c>
      <c r="E1090">
        <v>1.16493</v>
      </c>
      <c r="G1090">
        <v>1760.59</v>
      </c>
      <c r="H1090">
        <v>2.8330000000000001E-2</v>
      </c>
      <c r="J1090">
        <v>1760.6031800000001</v>
      </c>
      <c r="K1090">
        <v>0</v>
      </c>
      <c r="M1090">
        <v>1760.6031800000001</v>
      </c>
      <c r="N1090">
        <v>0.13217999999999999</v>
      </c>
    </row>
    <row r="1091" spans="1:14">
      <c r="A1091">
        <v>1758.53323</v>
      </c>
      <c r="B1091">
        <v>7.6550000000000007E-2</v>
      </c>
      <c r="D1091">
        <v>1758.5704900000001</v>
      </c>
      <c r="E1091">
        <v>1.3007599999999999</v>
      </c>
      <c r="G1091">
        <v>1758.53323</v>
      </c>
      <c r="H1091">
        <v>2.8580000000000001E-2</v>
      </c>
      <c r="J1091">
        <v>1758.5463999999999</v>
      </c>
      <c r="K1091">
        <v>1.32E-3</v>
      </c>
      <c r="M1091">
        <v>1758.5463999999999</v>
      </c>
      <c r="N1091">
        <v>0.13814000000000001</v>
      </c>
    </row>
    <row r="1092" spans="1:14">
      <c r="A1092">
        <v>1756.4764700000001</v>
      </c>
      <c r="B1092">
        <v>8.9399999999999993E-2</v>
      </c>
      <c r="D1092">
        <v>1756.51368</v>
      </c>
      <c r="E1092">
        <v>1.4199600000000001</v>
      </c>
      <c r="G1092">
        <v>1756.4764700000001</v>
      </c>
      <c r="H1092">
        <v>2.9069999999999999E-2</v>
      </c>
      <c r="J1092">
        <v>1756.4896200000001</v>
      </c>
      <c r="K1092">
        <v>4.2900000000000004E-3</v>
      </c>
      <c r="M1092">
        <v>1756.4896200000001</v>
      </c>
      <c r="N1092">
        <v>0.14080999999999999</v>
      </c>
    </row>
    <row r="1093" spans="1:14">
      <c r="A1093">
        <v>1754.4197099999999</v>
      </c>
      <c r="B1093">
        <v>0.10514999999999999</v>
      </c>
      <c r="D1093">
        <v>1754.45688</v>
      </c>
      <c r="E1093">
        <v>1.5106200000000001</v>
      </c>
      <c r="G1093">
        <v>1754.4197099999999</v>
      </c>
      <c r="H1093">
        <v>2.9239999999999999E-2</v>
      </c>
      <c r="J1093">
        <v>1754.4328399999999</v>
      </c>
      <c r="K1093">
        <v>9.3500000000000007E-3</v>
      </c>
      <c r="M1093">
        <v>1754.4328399999999</v>
      </c>
      <c r="N1093">
        <v>0.14418</v>
      </c>
    </row>
    <row r="1094" spans="1:14">
      <c r="A1094">
        <v>1752.36294</v>
      </c>
      <c r="B1094">
        <v>0.12565999999999999</v>
      </c>
      <c r="D1094">
        <v>1752.4000699999999</v>
      </c>
      <c r="E1094">
        <v>1.56917</v>
      </c>
      <c r="G1094">
        <v>1752.36294</v>
      </c>
      <c r="H1094">
        <v>2.7619999999999999E-2</v>
      </c>
      <c r="J1094">
        <v>1752.3760600000001</v>
      </c>
      <c r="K1094">
        <v>1.8079999999999999E-2</v>
      </c>
      <c r="M1094">
        <v>1752.3760600000001</v>
      </c>
      <c r="N1094">
        <v>0.15411</v>
      </c>
    </row>
    <row r="1095" spans="1:14">
      <c r="A1095">
        <v>1750.30618</v>
      </c>
      <c r="B1095">
        <v>0.15961</v>
      </c>
      <c r="D1095">
        <v>1750.3432600000001</v>
      </c>
      <c r="E1095">
        <v>1.6062799999999999</v>
      </c>
      <c r="G1095">
        <v>1750.30618</v>
      </c>
      <c r="H1095">
        <v>2.6599999999999999E-2</v>
      </c>
      <c r="J1095">
        <v>1750.3192799999999</v>
      </c>
      <c r="K1095">
        <v>3.4750000000000003E-2</v>
      </c>
      <c r="M1095">
        <v>1750.3192799999999</v>
      </c>
      <c r="N1095">
        <v>0.17968000000000001</v>
      </c>
    </row>
    <row r="1096" spans="1:14">
      <c r="A1096">
        <v>1748.2494099999999</v>
      </c>
      <c r="B1096">
        <v>0.20807999999999999</v>
      </c>
      <c r="D1096">
        <v>1748.2864500000001</v>
      </c>
      <c r="E1096">
        <v>1.6173299999999999</v>
      </c>
      <c r="G1096">
        <v>1748.2494099999999</v>
      </c>
      <c r="H1096">
        <v>2.7629999999999998E-2</v>
      </c>
      <c r="J1096">
        <v>1748.2625</v>
      </c>
      <c r="K1096">
        <v>6.0970000000000003E-2</v>
      </c>
      <c r="M1096">
        <v>1748.2625</v>
      </c>
      <c r="N1096">
        <v>0.22636000000000001</v>
      </c>
    </row>
    <row r="1097" spans="1:14">
      <c r="A1097">
        <v>1746.19265</v>
      </c>
      <c r="B1097">
        <v>0.26489000000000001</v>
      </c>
      <c r="D1097">
        <v>1746.22965</v>
      </c>
      <c r="E1097">
        <v>1.5961399999999999</v>
      </c>
      <c r="G1097">
        <v>1746.19265</v>
      </c>
      <c r="H1097">
        <v>2.886E-2</v>
      </c>
      <c r="J1097">
        <v>1746.2057199999999</v>
      </c>
      <c r="K1097">
        <v>9.5439999999999997E-2</v>
      </c>
      <c r="M1097">
        <v>1746.2057199999999</v>
      </c>
      <c r="N1097">
        <v>0.29224</v>
      </c>
    </row>
    <row r="1098" spans="1:14">
      <c r="A1098">
        <v>1744.13589</v>
      </c>
      <c r="B1098">
        <v>0.33302999999999999</v>
      </c>
      <c r="D1098">
        <v>1744.17284</v>
      </c>
      <c r="E1098">
        <v>1.5407599999999999</v>
      </c>
      <c r="G1098">
        <v>1744.13589</v>
      </c>
      <c r="H1098">
        <v>2.8830000000000001E-2</v>
      </c>
      <c r="J1098">
        <v>1744.14894</v>
      </c>
      <c r="K1098">
        <v>0.14069999999999999</v>
      </c>
      <c r="M1098">
        <v>1744.14894</v>
      </c>
      <c r="N1098">
        <v>0.37928000000000001</v>
      </c>
    </row>
    <row r="1099" spans="1:14">
      <c r="A1099">
        <v>1742.0791200000001</v>
      </c>
      <c r="B1099">
        <v>0.41542000000000001</v>
      </c>
      <c r="D1099">
        <v>1742.1160299999999</v>
      </c>
      <c r="E1099">
        <v>1.4520900000000001</v>
      </c>
      <c r="G1099">
        <v>1742.0791200000001</v>
      </c>
      <c r="H1099">
        <v>2.7470000000000001E-2</v>
      </c>
      <c r="J1099">
        <v>1742.0921599999999</v>
      </c>
      <c r="K1099">
        <v>0.19764000000000001</v>
      </c>
      <c r="M1099">
        <v>1742.0921599999999</v>
      </c>
      <c r="N1099">
        <v>0.48652000000000001</v>
      </c>
    </row>
    <row r="1100" spans="1:14">
      <c r="A1100">
        <v>1740.0223599999999</v>
      </c>
      <c r="B1100">
        <v>0.51865000000000006</v>
      </c>
      <c r="D1100">
        <v>1740.0592200000001</v>
      </c>
      <c r="E1100">
        <v>1.3277600000000001</v>
      </c>
      <c r="G1100">
        <v>1740.0223599999999</v>
      </c>
      <c r="H1100">
        <v>2.7320000000000001E-2</v>
      </c>
      <c r="J1100">
        <v>1740.03538</v>
      </c>
      <c r="K1100">
        <v>0.26902999999999999</v>
      </c>
      <c r="M1100">
        <v>1740.03538</v>
      </c>
      <c r="N1100">
        <v>0.61585999999999996</v>
      </c>
    </row>
    <row r="1101" spans="1:14">
      <c r="A1101">
        <v>1737.96559</v>
      </c>
      <c r="B1101">
        <v>0.62614000000000003</v>
      </c>
      <c r="D1101">
        <v>1738.0024100000001</v>
      </c>
      <c r="E1101">
        <v>1.1931400000000001</v>
      </c>
      <c r="G1101">
        <v>1737.96559</v>
      </c>
      <c r="H1101">
        <v>2.7529999999999999E-2</v>
      </c>
      <c r="J1101">
        <v>1737.9785999999999</v>
      </c>
      <c r="K1101">
        <v>0.34195999999999999</v>
      </c>
      <c r="M1101">
        <v>1737.9785999999999</v>
      </c>
      <c r="N1101">
        <v>0.74492999999999998</v>
      </c>
    </row>
    <row r="1102" spans="1:14">
      <c r="A1102">
        <v>1735.9088300000001</v>
      </c>
      <c r="B1102">
        <v>0.72607999999999995</v>
      </c>
      <c r="D1102">
        <v>1735.94561</v>
      </c>
      <c r="E1102">
        <v>1.0639099999999999</v>
      </c>
      <c r="G1102">
        <v>1735.9088300000001</v>
      </c>
      <c r="H1102">
        <v>2.52E-2</v>
      </c>
      <c r="J1102">
        <v>1735.92183</v>
      </c>
      <c r="K1102">
        <v>0.40822999999999998</v>
      </c>
      <c r="M1102">
        <v>1735.92183</v>
      </c>
      <c r="N1102">
        <v>0.85743999999999998</v>
      </c>
    </row>
    <row r="1103" spans="1:14">
      <c r="A1103">
        <v>1733.8520699999999</v>
      </c>
      <c r="B1103">
        <v>0.87343000000000004</v>
      </c>
      <c r="D1103">
        <v>1733.8887999999999</v>
      </c>
      <c r="E1103">
        <v>0.90161000000000002</v>
      </c>
      <c r="G1103">
        <v>1733.8520699999999</v>
      </c>
      <c r="H1103">
        <v>2.5190000000000001E-2</v>
      </c>
      <c r="J1103">
        <v>1733.8650500000001</v>
      </c>
      <c r="K1103">
        <v>0.49176999999999998</v>
      </c>
      <c r="M1103">
        <v>1733.8650500000001</v>
      </c>
      <c r="N1103">
        <v>0.98909000000000002</v>
      </c>
    </row>
    <row r="1104" spans="1:14">
      <c r="A1104">
        <v>1731.7953</v>
      </c>
      <c r="B1104">
        <v>1.03861</v>
      </c>
      <c r="D1104">
        <v>1731.8319899999999</v>
      </c>
      <c r="E1104">
        <v>0.75412000000000001</v>
      </c>
      <c r="G1104">
        <v>1731.7953</v>
      </c>
      <c r="H1104">
        <v>2.8559999999999999E-2</v>
      </c>
      <c r="J1104">
        <v>1731.80827</v>
      </c>
      <c r="K1104">
        <v>0.57071000000000005</v>
      </c>
      <c r="M1104">
        <v>1731.80827</v>
      </c>
      <c r="N1104">
        <v>1.1073</v>
      </c>
    </row>
    <row r="1105" spans="1:14">
      <c r="A1105">
        <v>1729.7385400000001</v>
      </c>
      <c r="B1105">
        <v>1.15676</v>
      </c>
      <c r="D1105">
        <v>1729.7751800000001</v>
      </c>
      <c r="E1105">
        <v>0.65676000000000001</v>
      </c>
      <c r="G1105">
        <v>1729.7385400000001</v>
      </c>
      <c r="H1105">
        <v>3.0009999999999998E-2</v>
      </c>
      <c r="J1105">
        <v>1729.7514900000001</v>
      </c>
      <c r="K1105">
        <v>0.62377000000000005</v>
      </c>
      <c r="M1105">
        <v>1729.7514900000001</v>
      </c>
      <c r="N1105">
        <v>1.1811799999999999</v>
      </c>
    </row>
    <row r="1106" spans="1:14">
      <c r="A1106">
        <v>1727.6817699999999</v>
      </c>
      <c r="B1106">
        <v>1.2527600000000001</v>
      </c>
      <c r="D1106">
        <v>1727.71838</v>
      </c>
      <c r="E1106">
        <v>0.57940000000000003</v>
      </c>
      <c r="G1106">
        <v>1727.6817699999999</v>
      </c>
      <c r="H1106">
        <v>3.0759999999999999E-2</v>
      </c>
      <c r="J1106">
        <v>1727.69471</v>
      </c>
      <c r="K1106">
        <v>0.67137999999999998</v>
      </c>
      <c r="M1106">
        <v>1727.69471</v>
      </c>
      <c r="N1106">
        <v>1.23837</v>
      </c>
    </row>
    <row r="1107" spans="1:14">
      <c r="A1107">
        <v>1725.62501</v>
      </c>
      <c r="B1107">
        <v>1.32023</v>
      </c>
      <c r="D1107">
        <v>1725.66157</v>
      </c>
      <c r="E1107">
        <v>0.51958000000000004</v>
      </c>
      <c r="G1107">
        <v>1725.62501</v>
      </c>
      <c r="H1107">
        <v>3.091E-2</v>
      </c>
      <c r="J1107">
        <v>1725.6379300000001</v>
      </c>
      <c r="K1107">
        <v>0.71955000000000002</v>
      </c>
      <c r="M1107">
        <v>1725.6379300000001</v>
      </c>
      <c r="N1107">
        <v>1.2861800000000001</v>
      </c>
    </row>
    <row r="1108" spans="1:14">
      <c r="A1108">
        <v>1723.56825</v>
      </c>
      <c r="B1108">
        <v>1.3589599999999999</v>
      </c>
      <c r="D1108">
        <v>1723.6047599999999</v>
      </c>
      <c r="E1108">
        <v>0.47216000000000002</v>
      </c>
      <c r="G1108">
        <v>1723.56825</v>
      </c>
      <c r="H1108">
        <v>3.066E-2</v>
      </c>
      <c r="J1108">
        <v>1723.58115</v>
      </c>
      <c r="K1108">
        <v>0.77461000000000002</v>
      </c>
      <c r="M1108">
        <v>1723.58115</v>
      </c>
      <c r="N1108">
        <v>1.3332200000000001</v>
      </c>
    </row>
    <row r="1109" spans="1:14">
      <c r="A1109">
        <v>1721.5114799999999</v>
      </c>
      <c r="B1109">
        <v>1.38063</v>
      </c>
      <c r="D1109">
        <v>1721.5479499999999</v>
      </c>
      <c r="E1109">
        <v>0.43502000000000002</v>
      </c>
      <c r="G1109">
        <v>1721.5114799999999</v>
      </c>
      <c r="H1109">
        <v>2.9499999999999998E-2</v>
      </c>
      <c r="J1109">
        <v>1721.5243700000001</v>
      </c>
      <c r="K1109">
        <v>0.8377</v>
      </c>
      <c r="M1109">
        <v>1721.5243700000001</v>
      </c>
      <c r="N1109">
        <v>1.38548</v>
      </c>
    </row>
    <row r="1110" spans="1:14">
      <c r="A1110">
        <v>1719.45472</v>
      </c>
      <c r="B1110">
        <v>1.41</v>
      </c>
      <c r="D1110">
        <v>1719.4911500000001</v>
      </c>
      <c r="E1110">
        <v>0.40200999999999998</v>
      </c>
      <c r="G1110">
        <v>1719.45472</v>
      </c>
      <c r="H1110">
        <v>2.7140000000000001E-2</v>
      </c>
      <c r="J1110">
        <v>1719.46759</v>
      </c>
      <c r="K1110">
        <v>0.92174999999999996</v>
      </c>
      <c r="M1110">
        <v>1719.46759</v>
      </c>
      <c r="N1110">
        <v>1.45428</v>
      </c>
    </row>
    <row r="1111" spans="1:14">
      <c r="A1111">
        <v>1717.39795</v>
      </c>
      <c r="B1111">
        <v>1.50393</v>
      </c>
      <c r="D1111">
        <v>1717.43434</v>
      </c>
      <c r="E1111">
        <v>0.36153000000000002</v>
      </c>
      <c r="G1111">
        <v>1717.39795</v>
      </c>
      <c r="H1111">
        <v>2.7740000000000001E-2</v>
      </c>
      <c r="J1111">
        <v>1717.4108100000001</v>
      </c>
      <c r="K1111">
        <v>1.0769299999999999</v>
      </c>
      <c r="M1111">
        <v>1717.4108100000001</v>
      </c>
      <c r="N1111">
        <v>1.57474</v>
      </c>
    </row>
    <row r="1112" spans="1:14">
      <c r="A1112">
        <v>1715.3411900000001</v>
      </c>
      <c r="B1112">
        <v>1.67425</v>
      </c>
      <c r="D1112">
        <v>1715.37753</v>
      </c>
      <c r="E1112">
        <v>0.31825999999999999</v>
      </c>
      <c r="G1112">
        <v>1715.3411900000001</v>
      </c>
      <c r="H1112">
        <v>3.209E-2</v>
      </c>
      <c r="J1112">
        <v>1715.35403</v>
      </c>
      <c r="K1112">
        <v>1.2995000000000001</v>
      </c>
      <c r="M1112">
        <v>1715.35403</v>
      </c>
      <c r="N1112">
        <v>1.7329699999999999</v>
      </c>
    </row>
    <row r="1113" spans="1:14">
      <c r="A1113">
        <v>1713.2844299999999</v>
      </c>
      <c r="B1113">
        <v>1.84745</v>
      </c>
      <c r="D1113">
        <v>1713.3207199999999</v>
      </c>
      <c r="E1113">
        <v>0.28205999999999998</v>
      </c>
      <c r="G1113">
        <v>1713.2844299999999</v>
      </c>
      <c r="H1113">
        <v>3.4419999999999999E-2</v>
      </c>
      <c r="J1113">
        <v>1713.2972500000001</v>
      </c>
      <c r="K1113">
        <v>1.5275399999999999</v>
      </c>
      <c r="M1113">
        <v>1713.2972500000001</v>
      </c>
      <c r="N1113">
        <v>1.87554</v>
      </c>
    </row>
    <row r="1114" spans="1:14">
      <c r="A1114">
        <v>1711.22766</v>
      </c>
      <c r="B1114">
        <v>1.9633700000000001</v>
      </c>
      <c r="D1114">
        <v>1711.2639200000001</v>
      </c>
      <c r="E1114">
        <v>0.25008999999999998</v>
      </c>
      <c r="G1114">
        <v>1711.22766</v>
      </c>
      <c r="H1114">
        <v>3.4909999999999997E-2</v>
      </c>
      <c r="J1114">
        <v>1711.24047</v>
      </c>
      <c r="K1114">
        <v>1.74736</v>
      </c>
      <c r="M1114">
        <v>1711.24047</v>
      </c>
      <c r="N1114">
        <v>1.9801800000000001</v>
      </c>
    </row>
    <row r="1115" spans="1:14">
      <c r="A1115">
        <v>1709.1709000000001</v>
      </c>
      <c r="B1115">
        <v>1.9578800000000001</v>
      </c>
      <c r="D1115">
        <v>1709.2071100000001</v>
      </c>
      <c r="E1115">
        <v>0.22181000000000001</v>
      </c>
      <c r="G1115">
        <v>1709.1709000000001</v>
      </c>
      <c r="H1115">
        <v>3.4930000000000003E-2</v>
      </c>
      <c r="J1115">
        <v>1709.1836900000001</v>
      </c>
      <c r="K1115">
        <v>1.9249799999999999</v>
      </c>
      <c r="M1115">
        <v>1709.1836900000001</v>
      </c>
      <c r="N1115">
        <v>2</v>
      </c>
    </row>
    <row r="1116" spans="1:14">
      <c r="A1116">
        <v>1707.1141299999999</v>
      </c>
      <c r="B1116">
        <v>1.8031999999999999</v>
      </c>
      <c r="D1116">
        <v>1707.1503</v>
      </c>
      <c r="E1116">
        <v>0.19527</v>
      </c>
      <c r="G1116">
        <v>1707.1141299999999</v>
      </c>
      <c r="H1116">
        <v>3.6110000000000003E-2</v>
      </c>
      <c r="J1116">
        <v>1707.12691</v>
      </c>
      <c r="K1116">
        <v>2</v>
      </c>
      <c r="M1116">
        <v>1707.12691</v>
      </c>
      <c r="N1116">
        <v>1.8765000000000001</v>
      </c>
    </row>
    <row r="1117" spans="1:14">
      <c r="A1117">
        <v>1705.05737</v>
      </c>
      <c r="B1117">
        <v>1.55138</v>
      </c>
      <c r="D1117">
        <v>1705.09349</v>
      </c>
      <c r="E1117">
        <v>0.17013</v>
      </c>
      <c r="G1117">
        <v>1705.05737</v>
      </c>
      <c r="H1117">
        <v>3.8670000000000003E-2</v>
      </c>
      <c r="J1117">
        <v>1705.0701300000001</v>
      </c>
      <c r="K1117">
        <v>1.9431099999999999</v>
      </c>
      <c r="M1117">
        <v>1705.0701300000001</v>
      </c>
      <c r="N1117">
        <v>1.6271500000000001</v>
      </c>
    </row>
    <row r="1118" spans="1:14">
      <c r="A1118">
        <v>1703.0006100000001</v>
      </c>
      <c r="B1118">
        <v>1.3253600000000001</v>
      </c>
      <c r="D1118">
        <v>1703.0366899999999</v>
      </c>
      <c r="E1118">
        <v>0.15153</v>
      </c>
      <c r="G1118">
        <v>1703.0006100000001</v>
      </c>
      <c r="H1118">
        <v>3.884E-2</v>
      </c>
      <c r="J1118">
        <v>1703.0133499999999</v>
      </c>
      <c r="K1118">
        <v>1.82447</v>
      </c>
      <c r="M1118">
        <v>1703.0133499999999</v>
      </c>
      <c r="N1118">
        <v>1.38747</v>
      </c>
    </row>
    <row r="1119" spans="1:14">
      <c r="A1119">
        <v>1700.9438399999999</v>
      </c>
      <c r="B1119">
        <v>1.09849</v>
      </c>
      <c r="D1119">
        <v>1700.9798800000001</v>
      </c>
      <c r="E1119">
        <v>0.13578000000000001</v>
      </c>
      <c r="G1119">
        <v>1700.9438399999999</v>
      </c>
      <c r="H1119">
        <v>3.909E-2</v>
      </c>
      <c r="J1119">
        <v>1700.95658</v>
      </c>
      <c r="K1119">
        <v>1.6693100000000001</v>
      </c>
      <c r="M1119">
        <v>1700.95658</v>
      </c>
      <c r="N1119">
        <v>1.1554800000000001</v>
      </c>
    </row>
    <row r="1120" spans="1:14">
      <c r="A1120">
        <v>1698.88708</v>
      </c>
      <c r="B1120">
        <v>0.87583999999999995</v>
      </c>
      <c r="D1120">
        <v>1698.9230700000001</v>
      </c>
      <c r="E1120">
        <v>0.12027</v>
      </c>
      <c r="G1120">
        <v>1698.88708</v>
      </c>
      <c r="H1120">
        <v>4.3220000000000001E-2</v>
      </c>
      <c r="J1120">
        <v>1698.8997999999999</v>
      </c>
      <c r="K1120">
        <v>1.50268</v>
      </c>
      <c r="M1120">
        <v>1698.8997999999999</v>
      </c>
      <c r="N1120">
        <v>0.93967999999999996</v>
      </c>
    </row>
    <row r="1121" spans="1:14">
      <c r="A1121">
        <v>1696.8303100000001</v>
      </c>
      <c r="B1121">
        <v>0.72331999999999996</v>
      </c>
      <c r="D1121">
        <v>1696.86626</v>
      </c>
      <c r="E1121">
        <v>0.10989</v>
      </c>
      <c r="G1121">
        <v>1696.8303100000001</v>
      </c>
      <c r="H1121">
        <v>4.6920000000000003E-2</v>
      </c>
      <c r="J1121">
        <v>1696.84302</v>
      </c>
      <c r="K1121">
        <v>1.36947</v>
      </c>
      <c r="M1121">
        <v>1696.84302</v>
      </c>
      <c r="N1121">
        <v>0.80269999999999997</v>
      </c>
    </row>
    <row r="1122" spans="1:14">
      <c r="A1122">
        <v>1694.7735499999999</v>
      </c>
      <c r="B1122">
        <v>0.59863999999999995</v>
      </c>
      <c r="D1122">
        <v>1694.8094599999999</v>
      </c>
      <c r="E1122">
        <v>0.10154000000000001</v>
      </c>
      <c r="G1122">
        <v>1694.7735499999999</v>
      </c>
      <c r="H1122">
        <v>5.16E-2</v>
      </c>
      <c r="J1122">
        <v>1694.7862399999999</v>
      </c>
      <c r="K1122">
        <v>1.24196</v>
      </c>
      <c r="M1122">
        <v>1694.7862399999999</v>
      </c>
      <c r="N1122">
        <v>0.69664999999999999</v>
      </c>
    </row>
    <row r="1123" spans="1:14">
      <c r="A1123">
        <v>1692.71678</v>
      </c>
      <c r="B1123">
        <v>0.51332</v>
      </c>
      <c r="D1123">
        <v>1692.7526499999999</v>
      </c>
      <c r="E1123">
        <v>9.5380000000000006E-2</v>
      </c>
      <c r="G1123">
        <v>1692.71678</v>
      </c>
      <c r="H1123">
        <v>5.4699999999999999E-2</v>
      </c>
      <c r="J1123">
        <v>1692.72946</v>
      </c>
      <c r="K1123">
        <v>1.1393800000000001</v>
      </c>
      <c r="M1123">
        <v>1692.72946</v>
      </c>
      <c r="N1123">
        <v>0.62321000000000004</v>
      </c>
    </row>
    <row r="1124" spans="1:14">
      <c r="A1124">
        <v>1690.66002</v>
      </c>
      <c r="B1124">
        <v>0.45107000000000003</v>
      </c>
      <c r="D1124">
        <v>1690.6958400000001</v>
      </c>
      <c r="E1124">
        <v>9.0690000000000007E-2</v>
      </c>
      <c r="G1124">
        <v>1690.66002</v>
      </c>
      <c r="H1124">
        <v>5.5960000000000003E-2</v>
      </c>
      <c r="J1124">
        <v>1690.6726799999999</v>
      </c>
      <c r="K1124">
        <v>1.05257</v>
      </c>
      <c r="M1124">
        <v>1690.6726799999999</v>
      </c>
      <c r="N1124">
        <v>0.57013999999999998</v>
      </c>
    </row>
    <row r="1125" spans="1:14">
      <c r="A1125">
        <v>1688.6032600000001</v>
      </c>
      <c r="B1125">
        <v>0.39591999999999999</v>
      </c>
      <c r="D1125">
        <v>1688.63903</v>
      </c>
      <c r="E1125">
        <v>8.5209999999999994E-2</v>
      </c>
      <c r="G1125">
        <v>1688.6032600000001</v>
      </c>
      <c r="H1125">
        <v>5.7779999999999998E-2</v>
      </c>
      <c r="J1125">
        <v>1688.6159</v>
      </c>
      <c r="K1125">
        <v>0.96974000000000005</v>
      </c>
      <c r="M1125">
        <v>1688.6159</v>
      </c>
      <c r="N1125">
        <v>0.52317000000000002</v>
      </c>
    </row>
    <row r="1126" spans="1:14">
      <c r="A1126">
        <v>1686.5464899999999</v>
      </c>
      <c r="B1126">
        <v>0.35215999999999997</v>
      </c>
      <c r="D1126">
        <v>1686.58222</v>
      </c>
      <c r="E1126">
        <v>8.0259999999999998E-2</v>
      </c>
      <c r="G1126">
        <v>1686.5464899999999</v>
      </c>
      <c r="H1126">
        <v>5.885E-2</v>
      </c>
      <c r="J1126">
        <v>1686.5591199999999</v>
      </c>
      <c r="K1126">
        <v>0.89878999999999998</v>
      </c>
      <c r="M1126">
        <v>1686.5591199999999</v>
      </c>
      <c r="N1126">
        <v>0.48553000000000002</v>
      </c>
    </row>
    <row r="1127" spans="1:14">
      <c r="A1127">
        <v>1684.48973</v>
      </c>
      <c r="B1127">
        <v>0.30531000000000003</v>
      </c>
      <c r="D1127">
        <v>1684.5254199999999</v>
      </c>
      <c r="E1127">
        <v>7.5109999999999996E-2</v>
      </c>
      <c r="G1127">
        <v>1684.48973</v>
      </c>
      <c r="H1127">
        <v>6.5129999999999993E-2</v>
      </c>
      <c r="J1127">
        <v>1684.50234</v>
      </c>
      <c r="K1127">
        <v>0.82299999999999995</v>
      </c>
      <c r="M1127">
        <v>1684.50234</v>
      </c>
      <c r="N1127">
        <v>0.44529000000000002</v>
      </c>
    </row>
    <row r="1128" spans="1:14">
      <c r="A1128">
        <v>1682.4329600000001</v>
      </c>
      <c r="B1128">
        <v>0.26262000000000002</v>
      </c>
      <c r="D1128">
        <v>1682.4686099999999</v>
      </c>
      <c r="E1128">
        <v>7.084E-2</v>
      </c>
      <c r="G1128">
        <v>1682.4329600000001</v>
      </c>
      <c r="H1128">
        <v>7.7149999999999996E-2</v>
      </c>
      <c r="J1128">
        <v>1682.4455599999999</v>
      </c>
      <c r="K1128">
        <v>0.75334000000000001</v>
      </c>
      <c r="M1128">
        <v>1682.4455599999999</v>
      </c>
      <c r="N1128">
        <v>0.40819</v>
      </c>
    </row>
    <row r="1129" spans="1:14">
      <c r="A1129">
        <v>1680.3761999999999</v>
      </c>
      <c r="B1129">
        <v>0.24054</v>
      </c>
      <c r="D1129">
        <v>1680.4118000000001</v>
      </c>
      <c r="E1129">
        <v>6.8459999999999993E-2</v>
      </c>
      <c r="G1129">
        <v>1680.3761999999999</v>
      </c>
      <c r="H1129">
        <v>8.3089999999999997E-2</v>
      </c>
      <c r="J1129">
        <v>1680.38878</v>
      </c>
      <c r="K1129">
        <v>0.71120000000000005</v>
      </c>
      <c r="M1129">
        <v>1680.38878</v>
      </c>
      <c r="N1129">
        <v>0.38796999999999998</v>
      </c>
    </row>
    <row r="1130" spans="1:14">
      <c r="A1130">
        <v>1678.31944</v>
      </c>
      <c r="B1130">
        <v>0.22649</v>
      </c>
      <c r="D1130">
        <v>1678.35499</v>
      </c>
      <c r="E1130">
        <v>6.6420000000000007E-2</v>
      </c>
      <c r="G1130">
        <v>1678.31944</v>
      </c>
      <c r="H1130">
        <v>8.5900000000000004E-2</v>
      </c>
      <c r="J1130">
        <v>1678.3320000000001</v>
      </c>
      <c r="K1130">
        <v>0.68215000000000003</v>
      </c>
      <c r="M1130">
        <v>1678.3320000000001</v>
      </c>
      <c r="N1130">
        <v>0.37492999999999999</v>
      </c>
    </row>
    <row r="1131" spans="1:14">
      <c r="A1131">
        <v>1676.2626700000001</v>
      </c>
      <c r="B1131">
        <v>0.21424000000000001</v>
      </c>
      <c r="D1131">
        <v>1676.29819</v>
      </c>
      <c r="E1131">
        <v>6.3899999999999998E-2</v>
      </c>
      <c r="G1131">
        <v>1676.2626700000001</v>
      </c>
      <c r="H1131">
        <v>9.0889999999999999E-2</v>
      </c>
      <c r="J1131">
        <v>1676.27522</v>
      </c>
      <c r="K1131">
        <v>0.66119000000000006</v>
      </c>
      <c r="M1131">
        <v>1676.27522</v>
      </c>
      <c r="N1131">
        <v>0.36327999999999999</v>
      </c>
    </row>
    <row r="1132" spans="1:14">
      <c r="A1132">
        <v>1674.2059099999999</v>
      </c>
      <c r="B1132">
        <v>0.20029</v>
      </c>
      <c r="D1132">
        <v>1674.2413799999999</v>
      </c>
      <c r="E1132">
        <v>6.1120000000000001E-2</v>
      </c>
      <c r="G1132">
        <v>1674.2059099999999</v>
      </c>
      <c r="H1132">
        <v>9.8460000000000006E-2</v>
      </c>
      <c r="J1132">
        <v>1674.2184400000001</v>
      </c>
      <c r="K1132">
        <v>0.64317000000000002</v>
      </c>
      <c r="M1132">
        <v>1674.2184400000001</v>
      </c>
      <c r="N1132">
        <v>0.34971999999999998</v>
      </c>
    </row>
    <row r="1133" spans="1:14">
      <c r="A1133">
        <v>1672.14914</v>
      </c>
      <c r="B1133">
        <v>0.18361</v>
      </c>
      <c r="D1133">
        <v>1672.1845699999999</v>
      </c>
      <c r="E1133">
        <v>5.9049999999999998E-2</v>
      </c>
      <c r="G1133">
        <v>1672.14914</v>
      </c>
      <c r="H1133">
        <v>0.10395</v>
      </c>
      <c r="J1133">
        <v>1672.16166</v>
      </c>
      <c r="K1133">
        <v>0.62044999999999995</v>
      </c>
      <c r="M1133">
        <v>1672.16166</v>
      </c>
      <c r="N1133">
        <v>0.33381</v>
      </c>
    </row>
    <row r="1134" spans="1:14">
      <c r="A1134">
        <v>1670.09238</v>
      </c>
      <c r="B1134">
        <v>0.16122</v>
      </c>
      <c r="D1134">
        <v>1670.1277600000001</v>
      </c>
      <c r="E1134">
        <v>5.6869999999999997E-2</v>
      </c>
      <c r="G1134">
        <v>1670.09238</v>
      </c>
      <c r="H1134">
        <v>0.11156000000000001</v>
      </c>
      <c r="J1134">
        <v>1670.1048800000001</v>
      </c>
      <c r="K1134">
        <v>0.58704000000000001</v>
      </c>
      <c r="M1134">
        <v>1670.1048800000001</v>
      </c>
      <c r="N1134">
        <v>0.31246000000000002</v>
      </c>
    </row>
    <row r="1135" spans="1:14">
      <c r="A1135">
        <v>1668.0356200000001</v>
      </c>
      <c r="B1135">
        <v>0.13591</v>
      </c>
      <c r="D1135">
        <v>1668.07096</v>
      </c>
      <c r="E1135">
        <v>5.4140000000000001E-2</v>
      </c>
      <c r="G1135">
        <v>1668.0356200000001</v>
      </c>
      <c r="H1135">
        <v>0.122</v>
      </c>
      <c r="J1135">
        <v>1668.0481</v>
      </c>
      <c r="K1135">
        <v>0.54725999999999997</v>
      </c>
      <c r="M1135">
        <v>1668.0481</v>
      </c>
      <c r="N1135">
        <v>0.28753000000000001</v>
      </c>
    </row>
    <row r="1136" spans="1:14">
      <c r="A1136">
        <v>1665.97885</v>
      </c>
      <c r="B1136">
        <v>0.11821</v>
      </c>
      <c r="D1136">
        <v>1666.01415</v>
      </c>
      <c r="E1136">
        <v>5.2109999999999997E-2</v>
      </c>
      <c r="G1136">
        <v>1665.97885</v>
      </c>
      <c r="H1136">
        <v>0.12661</v>
      </c>
      <c r="J1136">
        <v>1665.9913300000001</v>
      </c>
      <c r="K1136">
        <v>0.51466999999999996</v>
      </c>
      <c r="M1136">
        <v>1665.9913300000001</v>
      </c>
      <c r="N1136">
        <v>0.26889000000000002</v>
      </c>
    </row>
    <row r="1137" spans="1:14">
      <c r="A1137">
        <v>1663.92209</v>
      </c>
      <c r="B1137">
        <v>0.10416</v>
      </c>
      <c r="D1137">
        <v>1663.9573399999999</v>
      </c>
      <c r="E1137">
        <v>5.042E-2</v>
      </c>
      <c r="G1137">
        <v>1663.92209</v>
      </c>
      <c r="H1137">
        <v>0.13023999999999999</v>
      </c>
      <c r="J1137">
        <v>1663.9345499999999</v>
      </c>
      <c r="K1137">
        <v>0.48592999999999997</v>
      </c>
      <c r="M1137">
        <v>1663.9345499999999</v>
      </c>
      <c r="N1137">
        <v>0.25313999999999998</v>
      </c>
    </row>
    <row r="1138" spans="1:14">
      <c r="A1138">
        <v>1661.8653200000001</v>
      </c>
      <c r="B1138">
        <v>9.0840000000000004E-2</v>
      </c>
      <c r="D1138">
        <v>1661.9005299999999</v>
      </c>
      <c r="E1138">
        <v>4.863E-2</v>
      </c>
      <c r="G1138">
        <v>1661.8653200000001</v>
      </c>
      <c r="H1138">
        <v>0.13904</v>
      </c>
      <c r="J1138">
        <v>1661.8777700000001</v>
      </c>
      <c r="K1138">
        <v>0.45872000000000002</v>
      </c>
      <c r="M1138">
        <v>1661.8777700000001</v>
      </c>
      <c r="N1138">
        <v>0.23766999999999999</v>
      </c>
    </row>
    <row r="1139" spans="1:14">
      <c r="A1139">
        <v>1659.8085599999999</v>
      </c>
      <c r="B1139">
        <v>8.0699999999999994E-2</v>
      </c>
      <c r="D1139">
        <v>1659.8437300000001</v>
      </c>
      <c r="E1139">
        <v>4.7879999999999999E-2</v>
      </c>
      <c r="G1139">
        <v>1659.8085599999999</v>
      </c>
      <c r="H1139">
        <v>0.14724999999999999</v>
      </c>
      <c r="J1139">
        <v>1659.8209899999999</v>
      </c>
      <c r="K1139">
        <v>0.43648999999999999</v>
      </c>
      <c r="M1139">
        <v>1659.8209899999999</v>
      </c>
      <c r="N1139">
        <v>0.22572</v>
      </c>
    </row>
    <row r="1140" spans="1:14">
      <c r="A1140">
        <v>1657.7518</v>
      </c>
      <c r="B1140">
        <v>7.3969999999999994E-2</v>
      </c>
      <c r="D1140">
        <v>1657.78692</v>
      </c>
      <c r="E1140">
        <v>4.7449999999999999E-2</v>
      </c>
      <c r="G1140">
        <v>1657.7518</v>
      </c>
      <c r="H1140">
        <v>0.15017</v>
      </c>
      <c r="J1140">
        <v>1657.76421</v>
      </c>
      <c r="K1140">
        <v>0.41876000000000002</v>
      </c>
      <c r="M1140">
        <v>1657.76421</v>
      </c>
      <c r="N1140">
        <v>0.21737999999999999</v>
      </c>
    </row>
    <row r="1141" spans="1:14">
      <c r="A1141">
        <v>1655.6950300000001</v>
      </c>
      <c r="B1141">
        <v>6.9120000000000001E-2</v>
      </c>
      <c r="D1141">
        <v>1655.73011</v>
      </c>
      <c r="E1141">
        <v>4.6629999999999998E-2</v>
      </c>
      <c r="G1141">
        <v>1655.6950300000001</v>
      </c>
      <c r="H1141">
        <v>0.14976</v>
      </c>
      <c r="J1141">
        <v>1655.7074299999999</v>
      </c>
      <c r="K1141">
        <v>0.40344000000000002</v>
      </c>
      <c r="M1141">
        <v>1655.7074299999999</v>
      </c>
      <c r="N1141">
        <v>0.21104999999999999</v>
      </c>
    </row>
    <row r="1142" spans="1:14">
      <c r="A1142">
        <v>1653.6382699999999</v>
      </c>
      <c r="B1142">
        <v>6.3920000000000005E-2</v>
      </c>
      <c r="D1142">
        <v>1653.6732999999999</v>
      </c>
      <c r="E1142">
        <v>4.4269999999999997E-2</v>
      </c>
      <c r="G1142">
        <v>1653.6382699999999</v>
      </c>
      <c r="H1142">
        <v>0.15862999999999999</v>
      </c>
      <c r="J1142">
        <v>1653.65065</v>
      </c>
      <c r="K1142">
        <v>0.38846000000000003</v>
      </c>
      <c r="M1142">
        <v>1653.65065</v>
      </c>
      <c r="N1142">
        <v>0.20649999999999999</v>
      </c>
    </row>
    <row r="1143" spans="1:14">
      <c r="A1143">
        <v>1651.5815</v>
      </c>
      <c r="B1143">
        <v>5.8599999999999999E-2</v>
      </c>
      <c r="D1143">
        <v>1651.6165000000001</v>
      </c>
      <c r="E1143">
        <v>4.2009999999999999E-2</v>
      </c>
      <c r="G1143">
        <v>1651.5815</v>
      </c>
      <c r="H1143">
        <v>0.17544000000000001</v>
      </c>
      <c r="J1143">
        <v>1651.5938699999999</v>
      </c>
      <c r="K1143">
        <v>0.37556</v>
      </c>
      <c r="M1143">
        <v>1651.5938699999999</v>
      </c>
      <c r="N1143">
        <v>0.20573</v>
      </c>
    </row>
    <row r="1144" spans="1:14">
      <c r="A1144">
        <v>1649.5247400000001</v>
      </c>
      <c r="B1144">
        <v>5.5710000000000003E-2</v>
      </c>
      <c r="D1144">
        <v>1649.55969</v>
      </c>
      <c r="E1144">
        <v>4.2040000000000001E-2</v>
      </c>
      <c r="G1144">
        <v>1649.5247400000001</v>
      </c>
      <c r="H1144">
        <v>0.17641000000000001</v>
      </c>
      <c r="J1144">
        <v>1649.53709</v>
      </c>
      <c r="K1144">
        <v>0.36629</v>
      </c>
      <c r="M1144">
        <v>1649.53709</v>
      </c>
      <c r="N1144">
        <v>0.20807999999999999</v>
      </c>
    </row>
    <row r="1145" spans="1:14">
      <c r="A1145">
        <v>1647.4679799999999</v>
      </c>
      <c r="B1145">
        <v>5.287E-2</v>
      </c>
      <c r="D1145">
        <v>1647.50288</v>
      </c>
      <c r="E1145">
        <v>4.1579999999999999E-2</v>
      </c>
      <c r="G1145">
        <v>1647.4679799999999</v>
      </c>
      <c r="H1145">
        <v>0.17709</v>
      </c>
      <c r="J1145">
        <v>1647.4803099999999</v>
      </c>
      <c r="K1145">
        <v>0.35643000000000002</v>
      </c>
      <c r="M1145">
        <v>1647.4803099999999</v>
      </c>
      <c r="N1145">
        <v>0.21134</v>
      </c>
    </row>
    <row r="1146" spans="1:14">
      <c r="A1146">
        <v>1645.41121</v>
      </c>
      <c r="B1146">
        <v>4.9160000000000002E-2</v>
      </c>
      <c r="D1146">
        <v>1645.44607</v>
      </c>
      <c r="E1146">
        <v>3.9660000000000001E-2</v>
      </c>
      <c r="G1146">
        <v>1645.41121</v>
      </c>
      <c r="H1146">
        <v>0.18601000000000001</v>
      </c>
      <c r="J1146">
        <v>1645.42353</v>
      </c>
      <c r="K1146">
        <v>0.34548000000000001</v>
      </c>
      <c r="M1146">
        <v>1645.42353</v>
      </c>
      <c r="N1146">
        <v>0.20951</v>
      </c>
    </row>
    <row r="1147" spans="1:14">
      <c r="A1147">
        <v>1643.35445</v>
      </c>
      <c r="B1147">
        <v>4.6120000000000001E-2</v>
      </c>
      <c r="D1147">
        <v>1643.3892699999999</v>
      </c>
      <c r="E1147">
        <v>3.7879999999999997E-2</v>
      </c>
      <c r="G1147">
        <v>1643.35445</v>
      </c>
      <c r="H1147">
        <v>0.19106999999999999</v>
      </c>
      <c r="J1147">
        <v>1643.3667499999999</v>
      </c>
      <c r="K1147">
        <v>0.33517000000000002</v>
      </c>
      <c r="M1147">
        <v>1643.3667499999999</v>
      </c>
      <c r="N1147">
        <v>0.19944999999999999</v>
      </c>
    </row>
    <row r="1148" spans="1:14">
      <c r="A1148">
        <v>1641.2976799999999</v>
      </c>
      <c r="B1148">
        <v>4.342E-2</v>
      </c>
      <c r="D1148">
        <v>1641.3324600000001</v>
      </c>
      <c r="E1148">
        <v>3.6519999999999997E-2</v>
      </c>
      <c r="G1148">
        <v>1641.2976799999999</v>
      </c>
      <c r="H1148">
        <v>0.19078000000000001</v>
      </c>
      <c r="J1148">
        <v>1641.30997</v>
      </c>
      <c r="K1148">
        <v>0.32455000000000001</v>
      </c>
      <c r="M1148">
        <v>1641.30997</v>
      </c>
      <c r="N1148">
        <v>0.18557000000000001</v>
      </c>
    </row>
    <row r="1149" spans="1:14">
      <c r="A1149">
        <v>1639.24092</v>
      </c>
      <c r="B1149">
        <v>4.1000000000000002E-2</v>
      </c>
      <c r="D1149">
        <v>1639.27565</v>
      </c>
      <c r="E1149">
        <v>3.508E-2</v>
      </c>
      <c r="G1149">
        <v>1639.24092</v>
      </c>
      <c r="H1149">
        <v>0.18787000000000001</v>
      </c>
      <c r="J1149">
        <v>1639.2531899999999</v>
      </c>
      <c r="K1149">
        <v>0.31402000000000002</v>
      </c>
      <c r="M1149">
        <v>1639.2531899999999</v>
      </c>
      <c r="N1149">
        <v>0.17251</v>
      </c>
    </row>
    <row r="1150" spans="1:14">
      <c r="A1150">
        <v>1637.18416</v>
      </c>
      <c r="B1150">
        <v>3.8589999999999999E-2</v>
      </c>
      <c r="D1150">
        <v>1637.21884</v>
      </c>
      <c r="E1150">
        <v>3.4009999999999999E-2</v>
      </c>
      <c r="G1150">
        <v>1637.18416</v>
      </c>
      <c r="H1150">
        <v>0.18597</v>
      </c>
      <c r="J1150">
        <v>1637.19641</v>
      </c>
      <c r="K1150">
        <v>0.30374000000000001</v>
      </c>
      <c r="M1150">
        <v>1637.19641</v>
      </c>
      <c r="N1150">
        <v>0.16161</v>
      </c>
    </row>
    <row r="1151" spans="1:14">
      <c r="A1151">
        <v>1635.1273900000001</v>
      </c>
      <c r="B1151">
        <v>3.5869999999999999E-2</v>
      </c>
      <c r="D1151">
        <v>1635.1620399999999</v>
      </c>
      <c r="E1151">
        <v>3.3329999999999999E-2</v>
      </c>
      <c r="G1151">
        <v>1635.1273900000001</v>
      </c>
      <c r="H1151">
        <v>0.19058</v>
      </c>
      <c r="J1151">
        <v>1635.1396299999999</v>
      </c>
      <c r="K1151">
        <v>0.29374</v>
      </c>
      <c r="M1151">
        <v>1635.1396299999999</v>
      </c>
      <c r="N1151">
        <v>0.15203</v>
      </c>
    </row>
    <row r="1152" spans="1:14">
      <c r="A1152">
        <v>1633.0706299999999</v>
      </c>
      <c r="B1152">
        <v>3.338E-2</v>
      </c>
      <c r="D1152">
        <v>1633.1052299999999</v>
      </c>
      <c r="E1152">
        <v>3.2849999999999997E-2</v>
      </c>
      <c r="G1152">
        <v>1633.0706299999999</v>
      </c>
      <c r="H1152">
        <v>0.19264000000000001</v>
      </c>
      <c r="J1152">
        <v>1633.08285</v>
      </c>
      <c r="K1152">
        <v>0.28510000000000002</v>
      </c>
      <c r="M1152">
        <v>1633.08285</v>
      </c>
      <c r="N1152">
        <v>0.14593999999999999</v>
      </c>
    </row>
    <row r="1153" spans="1:14">
      <c r="A1153">
        <v>1631.01386</v>
      </c>
      <c r="B1153">
        <v>3.1440000000000003E-2</v>
      </c>
      <c r="D1153">
        <v>1631.0484200000001</v>
      </c>
      <c r="E1153">
        <v>3.2559999999999999E-2</v>
      </c>
      <c r="G1153">
        <v>1631.01386</v>
      </c>
      <c r="H1153">
        <v>0.18840000000000001</v>
      </c>
      <c r="J1153">
        <v>1631.0260800000001</v>
      </c>
      <c r="K1153">
        <v>0.27732000000000001</v>
      </c>
      <c r="M1153">
        <v>1631.0260800000001</v>
      </c>
      <c r="N1153">
        <v>0.14197000000000001</v>
      </c>
    </row>
    <row r="1154" spans="1:14">
      <c r="A1154">
        <v>1628.9571000000001</v>
      </c>
      <c r="B1154">
        <v>2.9579999999999999E-2</v>
      </c>
      <c r="D1154">
        <v>1628.99161</v>
      </c>
      <c r="E1154">
        <v>3.1919999999999997E-2</v>
      </c>
      <c r="G1154">
        <v>1628.9571000000001</v>
      </c>
      <c r="H1154">
        <v>0.18412000000000001</v>
      </c>
      <c r="J1154">
        <v>1628.9693</v>
      </c>
      <c r="K1154">
        <v>0.26909</v>
      </c>
      <c r="M1154">
        <v>1628.9693</v>
      </c>
      <c r="N1154">
        <v>0.13736000000000001</v>
      </c>
    </row>
    <row r="1155" spans="1:14">
      <c r="A1155">
        <v>1626.9003399999999</v>
      </c>
      <c r="B1155">
        <v>2.7660000000000001E-2</v>
      </c>
      <c r="D1155">
        <v>1626.9348</v>
      </c>
      <c r="E1155">
        <v>3.0800000000000001E-2</v>
      </c>
      <c r="G1155">
        <v>1626.9003399999999</v>
      </c>
      <c r="H1155">
        <v>0.18107999999999999</v>
      </c>
      <c r="J1155">
        <v>1626.9125200000001</v>
      </c>
      <c r="K1155">
        <v>0.26069999999999999</v>
      </c>
      <c r="M1155">
        <v>1626.9125200000001</v>
      </c>
      <c r="N1155">
        <v>0.13169</v>
      </c>
    </row>
    <row r="1156" spans="1:14">
      <c r="A1156">
        <v>1624.84357</v>
      </c>
      <c r="B1156">
        <v>2.5499999999999998E-2</v>
      </c>
      <c r="D1156">
        <v>1624.8779999999999</v>
      </c>
      <c r="E1156">
        <v>2.9669999999999998E-2</v>
      </c>
      <c r="G1156">
        <v>1624.84357</v>
      </c>
      <c r="H1156">
        <v>0.17732999999999999</v>
      </c>
      <c r="J1156">
        <v>1624.85574</v>
      </c>
      <c r="K1156">
        <v>0.25252999999999998</v>
      </c>
      <c r="M1156">
        <v>1624.85574</v>
      </c>
      <c r="N1156">
        <v>0.12519</v>
      </c>
    </row>
    <row r="1157" spans="1:14">
      <c r="A1157">
        <v>1622.7868100000001</v>
      </c>
      <c r="B1157">
        <v>2.3359999999999999E-2</v>
      </c>
      <c r="D1157">
        <v>1622.8211899999999</v>
      </c>
      <c r="E1157">
        <v>2.8580000000000001E-2</v>
      </c>
      <c r="G1157">
        <v>1622.7868100000001</v>
      </c>
      <c r="H1157">
        <v>0.17333999999999999</v>
      </c>
      <c r="J1157">
        <v>1622.7989600000001</v>
      </c>
      <c r="K1157">
        <v>0.24440999999999999</v>
      </c>
      <c r="M1157">
        <v>1622.7989600000001</v>
      </c>
      <c r="N1157">
        <v>0.1179</v>
      </c>
    </row>
    <row r="1158" spans="1:14">
      <c r="A1158">
        <v>1620.7300399999999</v>
      </c>
      <c r="B1158">
        <v>2.2030000000000001E-2</v>
      </c>
      <c r="D1158">
        <v>1620.7643800000001</v>
      </c>
      <c r="E1158">
        <v>2.7830000000000001E-2</v>
      </c>
      <c r="G1158">
        <v>1620.7300399999999</v>
      </c>
      <c r="H1158">
        <v>0.16830999999999999</v>
      </c>
      <c r="J1158">
        <v>1620.74218</v>
      </c>
      <c r="K1158">
        <v>0.23702999999999999</v>
      </c>
      <c r="M1158">
        <v>1620.74218</v>
      </c>
      <c r="N1158">
        <v>0.1118</v>
      </c>
    </row>
    <row r="1159" spans="1:14">
      <c r="A1159">
        <v>1618.67328</v>
      </c>
      <c r="B1159">
        <v>2.1160000000000002E-2</v>
      </c>
      <c r="D1159">
        <v>1618.70757</v>
      </c>
      <c r="E1159">
        <v>2.716E-2</v>
      </c>
      <c r="G1159">
        <v>1618.67328</v>
      </c>
      <c r="H1159">
        <v>0.16175</v>
      </c>
      <c r="J1159">
        <v>1618.6854000000001</v>
      </c>
      <c r="K1159">
        <v>0.23069999999999999</v>
      </c>
      <c r="M1159">
        <v>1618.6854000000001</v>
      </c>
      <c r="N1159">
        <v>0.10718</v>
      </c>
    </row>
    <row r="1160" spans="1:14">
      <c r="A1160">
        <v>1616.61652</v>
      </c>
      <c r="B1160">
        <v>2.0400000000000001E-2</v>
      </c>
      <c r="D1160">
        <v>1616.65077</v>
      </c>
      <c r="E1160">
        <v>2.6009999999999998E-2</v>
      </c>
      <c r="G1160">
        <v>1616.61652</v>
      </c>
      <c r="H1160">
        <v>0.15687000000000001</v>
      </c>
      <c r="J1160">
        <v>1616.62862</v>
      </c>
      <c r="K1160">
        <v>0.22555</v>
      </c>
      <c r="M1160">
        <v>1616.62862</v>
      </c>
      <c r="N1160">
        <v>0.10299</v>
      </c>
    </row>
    <row r="1161" spans="1:14">
      <c r="A1161">
        <v>1614.5597499999999</v>
      </c>
      <c r="B1161">
        <v>1.951E-2</v>
      </c>
      <c r="D1161">
        <v>1614.5939599999999</v>
      </c>
      <c r="E1161">
        <v>2.47E-2</v>
      </c>
      <c r="G1161">
        <v>1614.5597499999999</v>
      </c>
      <c r="H1161">
        <v>0.15279999999999999</v>
      </c>
      <c r="J1161">
        <v>1614.5718400000001</v>
      </c>
      <c r="K1161">
        <v>0.22123999999999999</v>
      </c>
      <c r="M1161">
        <v>1614.5718400000001</v>
      </c>
      <c r="N1161">
        <v>9.9760000000000001E-2</v>
      </c>
    </row>
    <row r="1162" spans="1:14">
      <c r="A1162">
        <v>1612.50299</v>
      </c>
      <c r="B1162">
        <v>1.8350000000000002E-2</v>
      </c>
      <c r="D1162">
        <v>1612.5371500000001</v>
      </c>
      <c r="E1162">
        <v>2.3099999999999999E-2</v>
      </c>
      <c r="G1162">
        <v>1612.50299</v>
      </c>
      <c r="H1162">
        <v>0.14577000000000001</v>
      </c>
      <c r="J1162">
        <v>1612.5150599999999</v>
      </c>
      <c r="K1162">
        <v>0.21640000000000001</v>
      </c>
      <c r="M1162">
        <v>1612.5150599999999</v>
      </c>
      <c r="N1162">
        <v>9.6879999999999994E-2</v>
      </c>
    </row>
    <row r="1163" spans="1:14">
      <c r="A1163">
        <v>1610.44622</v>
      </c>
      <c r="B1163">
        <v>1.6559999999999998E-2</v>
      </c>
      <c r="D1163">
        <v>1610.4803400000001</v>
      </c>
      <c r="E1163">
        <v>2.145E-2</v>
      </c>
      <c r="G1163">
        <v>1610.44622</v>
      </c>
      <c r="H1163">
        <v>0.13761000000000001</v>
      </c>
      <c r="J1163">
        <v>1610.4582800000001</v>
      </c>
      <c r="K1163">
        <v>0.21034</v>
      </c>
      <c r="M1163">
        <v>1610.4582800000001</v>
      </c>
      <c r="N1163">
        <v>9.2710000000000001E-2</v>
      </c>
    </row>
    <row r="1164" spans="1:14">
      <c r="A1164">
        <v>1608.3894600000001</v>
      </c>
      <c r="B1164">
        <v>1.4160000000000001E-2</v>
      </c>
      <c r="D1164">
        <v>1608.42354</v>
      </c>
      <c r="E1164">
        <v>2.0209999999999999E-2</v>
      </c>
      <c r="G1164">
        <v>1608.3894600000001</v>
      </c>
      <c r="H1164">
        <v>0.13064999999999999</v>
      </c>
      <c r="J1164">
        <v>1608.4014999999999</v>
      </c>
      <c r="K1164">
        <v>0.20313000000000001</v>
      </c>
      <c r="M1164">
        <v>1608.4014999999999</v>
      </c>
      <c r="N1164">
        <v>8.745E-2</v>
      </c>
    </row>
    <row r="1165" spans="1:14">
      <c r="A1165">
        <v>1606.3326999999999</v>
      </c>
      <c r="B1165">
        <v>1.1560000000000001E-2</v>
      </c>
      <c r="D1165">
        <v>1606.36673</v>
      </c>
      <c r="E1165">
        <v>1.925E-2</v>
      </c>
      <c r="G1165">
        <v>1606.3326999999999</v>
      </c>
      <c r="H1165">
        <v>0.12481</v>
      </c>
      <c r="J1165">
        <v>1606.3447200000001</v>
      </c>
      <c r="K1165">
        <v>0.19514999999999999</v>
      </c>
      <c r="M1165">
        <v>1606.3447200000001</v>
      </c>
      <c r="N1165">
        <v>8.1989999999999993E-2</v>
      </c>
    </row>
    <row r="1166" spans="1:14">
      <c r="A1166">
        <v>1604.27593</v>
      </c>
      <c r="B1166">
        <v>9.2800000000000001E-3</v>
      </c>
      <c r="D1166">
        <v>1604.3099199999999</v>
      </c>
      <c r="E1166">
        <v>1.83E-2</v>
      </c>
      <c r="G1166">
        <v>1604.27593</v>
      </c>
      <c r="H1166">
        <v>0.11882</v>
      </c>
      <c r="J1166">
        <v>1604.2879399999999</v>
      </c>
      <c r="K1166">
        <v>0.18720000000000001</v>
      </c>
      <c r="M1166">
        <v>1604.2879399999999</v>
      </c>
      <c r="N1166">
        <v>7.6679999999999998E-2</v>
      </c>
    </row>
    <row r="1167" spans="1:14">
      <c r="A1167">
        <v>1602.2191700000001</v>
      </c>
      <c r="B1167">
        <v>7.43E-3</v>
      </c>
      <c r="D1167">
        <v>1602.2531100000001</v>
      </c>
      <c r="E1167">
        <v>1.6889999999999999E-2</v>
      </c>
      <c r="G1167">
        <v>1602.2191700000001</v>
      </c>
      <c r="H1167">
        <v>0.11334</v>
      </c>
      <c r="J1167">
        <v>1602.23116</v>
      </c>
      <c r="K1167">
        <v>0.17951</v>
      </c>
      <c r="M1167">
        <v>1602.23116</v>
      </c>
      <c r="N1167">
        <v>7.1669999999999998E-2</v>
      </c>
    </row>
    <row r="1168" spans="1:14">
      <c r="A1168">
        <v>1600.1623999999999</v>
      </c>
      <c r="B1168">
        <v>5.9300000000000004E-3</v>
      </c>
      <c r="D1168">
        <v>1600.19631</v>
      </c>
      <c r="E1168">
        <v>1.5129999999999999E-2</v>
      </c>
      <c r="G1168">
        <v>1600.1623999999999</v>
      </c>
      <c r="H1168">
        <v>0.10894</v>
      </c>
      <c r="J1168">
        <v>1600.1743799999999</v>
      </c>
      <c r="K1168">
        <v>0.17247000000000001</v>
      </c>
      <c r="M1168">
        <v>1600.1743799999999</v>
      </c>
      <c r="N1168">
        <v>6.7150000000000001E-2</v>
      </c>
    </row>
    <row r="1169" spans="1:14">
      <c r="A1169">
        <v>1598.10564</v>
      </c>
      <c r="B1169">
        <v>4.7800000000000004E-3</v>
      </c>
      <c r="D1169">
        <v>1598.1395</v>
      </c>
      <c r="E1169">
        <v>1.392E-2</v>
      </c>
      <c r="G1169">
        <v>1598.10564</v>
      </c>
      <c r="H1169">
        <v>0.10435999999999999</v>
      </c>
      <c r="J1169">
        <v>1598.1176</v>
      </c>
      <c r="K1169">
        <v>0.16619</v>
      </c>
      <c r="M1169">
        <v>1598.1176</v>
      </c>
      <c r="N1169">
        <v>6.3329999999999997E-2</v>
      </c>
    </row>
    <row r="1170" spans="1:14">
      <c r="A1170">
        <v>1596.0488800000001</v>
      </c>
      <c r="B1170">
        <v>3.7399999999999998E-3</v>
      </c>
      <c r="D1170">
        <v>1596.08269</v>
      </c>
      <c r="E1170">
        <v>1.324E-2</v>
      </c>
      <c r="G1170">
        <v>1596.0488800000001</v>
      </c>
      <c r="H1170">
        <v>9.9959999999999993E-2</v>
      </c>
      <c r="J1170">
        <v>1596.0608299999999</v>
      </c>
      <c r="K1170">
        <v>0.16034000000000001</v>
      </c>
      <c r="M1170">
        <v>1596.0608299999999</v>
      </c>
      <c r="N1170">
        <v>6.0339999999999998E-2</v>
      </c>
    </row>
    <row r="1171" spans="1:14">
      <c r="A1171">
        <v>1593.9921099999999</v>
      </c>
      <c r="B1171">
        <v>2.81E-3</v>
      </c>
      <c r="D1171">
        <v>1594.0258799999999</v>
      </c>
      <c r="E1171">
        <v>1.26E-2</v>
      </c>
      <c r="G1171">
        <v>1593.9921099999999</v>
      </c>
      <c r="H1171">
        <v>9.647E-2</v>
      </c>
      <c r="J1171">
        <v>1594.00405</v>
      </c>
      <c r="K1171">
        <v>0.15493000000000001</v>
      </c>
      <c r="M1171">
        <v>1594.00405</v>
      </c>
      <c r="N1171">
        <v>5.7820000000000003E-2</v>
      </c>
    </row>
    <row r="1172" spans="1:14">
      <c r="A1172">
        <v>1591.93535</v>
      </c>
      <c r="B1172">
        <v>2.1099999999999999E-3</v>
      </c>
      <c r="D1172">
        <v>1591.9690800000001</v>
      </c>
      <c r="E1172">
        <v>1.193E-2</v>
      </c>
      <c r="G1172">
        <v>1591.93535</v>
      </c>
      <c r="H1172">
        <v>9.2649999999999996E-2</v>
      </c>
      <c r="J1172">
        <v>1591.9472699999999</v>
      </c>
      <c r="K1172">
        <v>0.14978</v>
      </c>
      <c r="M1172">
        <v>1591.9472699999999</v>
      </c>
      <c r="N1172">
        <v>5.5259999999999997E-2</v>
      </c>
    </row>
    <row r="1173" spans="1:14">
      <c r="A1173">
        <v>1589.8785800000001</v>
      </c>
      <c r="B1173">
        <v>1.7099999999999999E-3</v>
      </c>
      <c r="D1173">
        <v>1589.91227</v>
      </c>
      <c r="E1173">
        <v>1.1270000000000001E-2</v>
      </c>
      <c r="G1173">
        <v>1589.8785800000001</v>
      </c>
      <c r="H1173">
        <v>8.8059999999999999E-2</v>
      </c>
      <c r="J1173">
        <v>1589.89049</v>
      </c>
      <c r="K1173">
        <v>0.14480000000000001</v>
      </c>
      <c r="M1173">
        <v>1589.89049</v>
      </c>
      <c r="N1173">
        <v>5.287E-2</v>
      </c>
    </row>
    <row r="1174" spans="1:14">
      <c r="A1174">
        <v>1587.8218199999999</v>
      </c>
      <c r="B1174">
        <v>1.74E-3</v>
      </c>
      <c r="D1174">
        <v>1587.85546</v>
      </c>
      <c r="E1174">
        <v>1.052E-2</v>
      </c>
      <c r="G1174">
        <v>1587.8218199999999</v>
      </c>
      <c r="H1174">
        <v>8.3720000000000003E-2</v>
      </c>
      <c r="J1174">
        <v>1587.8337100000001</v>
      </c>
      <c r="K1174">
        <v>0.14036999999999999</v>
      </c>
      <c r="M1174">
        <v>1587.8337100000001</v>
      </c>
      <c r="N1174">
        <v>5.1029999999999999E-2</v>
      </c>
    </row>
    <row r="1175" spans="1:14">
      <c r="A1175">
        <v>1585.7650599999999</v>
      </c>
      <c r="B1175">
        <v>2.65E-3</v>
      </c>
      <c r="D1175">
        <v>1585.79865</v>
      </c>
      <c r="E1175">
        <v>9.4000000000000004E-3</v>
      </c>
      <c r="G1175">
        <v>1585.7650599999999</v>
      </c>
      <c r="H1175">
        <v>8.0519999999999994E-2</v>
      </c>
      <c r="J1175">
        <v>1585.77693</v>
      </c>
      <c r="K1175">
        <v>0.13789999999999999</v>
      </c>
      <c r="M1175">
        <v>1585.77693</v>
      </c>
      <c r="N1175">
        <v>5.0610000000000002E-2</v>
      </c>
    </row>
    <row r="1176" spans="1:14">
      <c r="A1176">
        <v>1583.70829</v>
      </c>
      <c r="B1176">
        <v>5.0000000000000001E-3</v>
      </c>
      <c r="D1176">
        <v>1583.7418500000001</v>
      </c>
      <c r="E1176">
        <v>8.1899999999999994E-3</v>
      </c>
      <c r="G1176">
        <v>1583.70829</v>
      </c>
      <c r="H1176">
        <v>7.8210000000000002E-2</v>
      </c>
      <c r="J1176">
        <v>1583.7201500000001</v>
      </c>
      <c r="K1176">
        <v>0.13891000000000001</v>
      </c>
      <c r="M1176">
        <v>1583.7201500000001</v>
      </c>
      <c r="N1176">
        <v>5.2639999999999999E-2</v>
      </c>
    </row>
    <row r="1177" spans="1:14">
      <c r="A1177">
        <v>1581.6515300000001</v>
      </c>
      <c r="B1177">
        <v>8.8999999999999999E-3</v>
      </c>
      <c r="D1177">
        <v>1581.6850400000001</v>
      </c>
      <c r="E1177">
        <v>7.1399999999999996E-3</v>
      </c>
      <c r="G1177">
        <v>1581.6515300000001</v>
      </c>
      <c r="H1177">
        <v>7.5079999999999994E-2</v>
      </c>
      <c r="J1177">
        <v>1581.66337</v>
      </c>
      <c r="K1177">
        <v>0.14357</v>
      </c>
      <c r="M1177">
        <v>1581.66337</v>
      </c>
      <c r="N1177">
        <v>5.7329999999999999E-2</v>
      </c>
    </row>
    <row r="1178" spans="1:14">
      <c r="A1178">
        <v>1579.59476</v>
      </c>
      <c r="B1178">
        <v>1.2659999999999999E-2</v>
      </c>
      <c r="D1178">
        <v>1579.62823</v>
      </c>
      <c r="E1178">
        <v>6.4599999999999996E-3</v>
      </c>
      <c r="G1178">
        <v>1579.59476</v>
      </c>
      <c r="H1178">
        <v>7.0660000000000001E-2</v>
      </c>
      <c r="J1178">
        <v>1579.6065900000001</v>
      </c>
      <c r="K1178">
        <v>0.14904999999999999</v>
      </c>
      <c r="M1178">
        <v>1579.6065900000001</v>
      </c>
      <c r="N1178">
        <v>6.2480000000000001E-2</v>
      </c>
    </row>
    <row r="1179" spans="1:14">
      <c r="A1179">
        <v>1577.538</v>
      </c>
      <c r="B1179">
        <v>1.397E-2</v>
      </c>
      <c r="D1179">
        <v>1577.57142</v>
      </c>
      <c r="E1179">
        <v>6.28E-3</v>
      </c>
      <c r="G1179">
        <v>1577.538</v>
      </c>
      <c r="H1179">
        <v>6.6479999999999997E-2</v>
      </c>
      <c r="J1179">
        <v>1577.54981</v>
      </c>
      <c r="K1179">
        <v>0.15131</v>
      </c>
      <c r="M1179">
        <v>1577.54981</v>
      </c>
      <c r="N1179">
        <v>6.4269999999999994E-2</v>
      </c>
    </row>
    <row r="1180" spans="1:14">
      <c r="A1180">
        <v>1575.4812400000001</v>
      </c>
      <c r="B1180">
        <v>1.163E-2</v>
      </c>
      <c r="D1180">
        <v>1575.5146099999999</v>
      </c>
      <c r="E1180">
        <v>5.9699999999999996E-3</v>
      </c>
      <c r="G1180">
        <v>1575.4812400000001</v>
      </c>
      <c r="H1180">
        <v>6.5199999999999994E-2</v>
      </c>
      <c r="J1180">
        <v>1575.4930300000001</v>
      </c>
      <c r="K1180">
        <v>0.14679</v>
      </c>
      <c r="M1180">
        <v>1575.4930300000001</v>
      </c>
      <c r="N1180">
        <v>5.9720000000000002E-2</v>
      </c>
    </row>
    <row r="1181" spans="1:14">
      <c r="A1181">
        <v>1573.4244699999999</v>
      </c>
      <c r="B1181">
        <v>8.1300000000000001E-3</v>
      </c>
      <c r="D1181">
        <v>1573.4578100000001</v>
      </c>
      <c r="E1181">
        <v>5.4400000000000004E-3</v>
      </c>
      <c r="G1181">
        <v>1573.4244699999999</v>
      </c>
      <c r="H1181">
        <v>6.4219999999999999E-2</v>
      </c>
      <c r="J1181">
        <v>1573.43625</v>
      </c>
      <c r="K1181">
        <v>0.13816000000000001</v>
      </c>
      <c r="M1181">
        <v>1573.43625</v>
      </c>
      <c r="N1181">
        <v>5.2839999999999998E-2</v>
      </c>
    </row>
    <row r="1182" spans="1:14">
      <c r="A1182">
        <v>1571.36771</v>
      </c>
      <c r="B1182">
        <v>5.1200000000000004E-3</v>
      </c>
      <c r="D1182">
        <v>1571.4010000000001</v>
      </c>
      <c r="E1182">
        <v>5.2300000000000003E-3</v>
      </c>
      <c r="G1182">
        <v>1571.36771</v>
      </c>
      <c r="H1182">
        <v>6.1030000000000001E-2</v>
      </c>
      <c r="J1182">
        <v>1571.3794700000001</v>
      </c>
      <c r="K1182">
        <v>0.12906000000000001</v>
      </c>
      <c r="M1182">
        <v>1571.3794700000001</v>
      </c>
      <c r="N1182">
        <v>4.6809999999999997E-2</v>
      </c>
    </row>
    <row r="1183" spans="1:14">
      <c r="A1183">
        <v>1569.3109400000001</v>
      </c>
      <c r="B1183">
        <v>2.2599999999999999E-3</v>
      </c>
      <c r="D1183">
        <v>1569.34419</v>
      </c>
      <c r="E1183">
        <v>4.79E-3</v>
      </c>
      <c r="G1183">
        <v>1569.3109400000001</v>
      </c>
      <c r="H1183">
        <v>5.8939999999999999E-2</v>
      </c>
      <c r="J1183">
        <v>1569.32269</v>
      </c>
      <c r="K1183">
        <v>0.1197</v>
      </c>
      <c r="M1183">
        <v>1569.32269</v>
      </c>
      <c r="N1183">
        <v>4.0599999999999997E-2</v>
      </c>
    </row>
    <row r="1184" spans="1:14">
      <c r="A1184">
        <v>1567.2541799999999</v>
      </c>
      <c r="B1184">
        <v>6.4000000000000005E-4</v>
      </c>
      <c r="D1184">
        <v>1567.28738</v>
      </c>
      <c r="E1184">
        <v>4.0400000000000002E-3</v>
      </c>
      <c r="G1184">
        <v>1567.2541799999999</v>
      </c>
      <c r="H1184">
        <v>5.8250000000000003E-2</v>
      </c>
      <c r="J1184">
        <v>1567.2659100000001</v>
      </c>
      <c r="K1184">
        <v>0.11219</v>
      </c>
      <c r="M1184">
        <v>1567.2659100000001</v>
      </c>
      <c r="N1184">
        <v>3.585E-2</v>
      </c>
    </row>
    <row r="1185" spans="1:14">
      <c r="A1185">
        <v>1565.19742</v>
      </c>
      <c r="B1185">
        <v>1.9000000000000001E-4</v>
      </c>
      <c r="D1185">
        <v>1565.2305799999999</v>
      </c>
      <c r="E1185">
        <v>3.5699999999999998E-3</v>
      </c>
      <c r="G1185">
        <v>1565.19742</v>
      </c>
      <c r="H1185">
        <v>5.6660000000000002E-2</v>
      </c>
      <c r="J1185">
        <v>1565.20913</v>
      </c>
      <c r="K1185">
        <v>0.10638</v>
      </c>
      <c r="M1185">
        <v>1565.20913</v>
      </c>
      <c r="N1185">
        <v>3.288E-2</v>
      </c>
    </row>
    <row r="1186" spans="1:14">
      <c r="A1186">
        <v>1563.1406500000001</v>
      </c>
      <c r="B1186">
        <v>6.0000000000000002E-5</v>
      </c>
      <c r="D1186">
        <v>1563.1737700000001</v>
      </c>
      <c r="E1186">
        <v>3.48E-3</v>
      </c>
      <c r="G1186">
        <v>1563.1406500000001</v>
      </c>
      <c r="H1186">
        <v>5.3600000000000002E-2</v>
      </c>
      <c r="J1186">
        <v>1563.1523500000001</v>
      </c>
      <c r="K1186">
        <v>0.1014</v>
      </c>
      <c r="M1186">
        <v>1563.1523500000001</v>
      </c>
      <c r="N1186">
        <v>3.0530000000000002E-2</v>
      </c>
    </row>
    <row r="1187" spans="1:14">
      <c r="A1187">
        <v>1561.0838900000001</v>
      </c>
      <c r="B1187">
        <v>0</v>
      </c>
      <c r="D1187">
        <v>1561.1169600000001</v>
      </c>
      <c r="E1187">
        <v>3.8400000000000001E-3</v>
      </c>
      <c r="G1187">
        <v>1561.0838900000001</v>
      </c>
      <c r="H1187">
        <v>4.9029999999999997E-2</v>
      </c>
      <c r="J1187">
        <v>1561.0955799999999</v>
      </c>
      <c r="K1187">
        <v>9.6710000000000004E-2</v>
      </c>
      <c r="M1187">
        <v>1561.0955799999999</v>
      </c>
      <c r="N1187">
        <v>2.801E-2</v>
      </c>
    </row>
    <row r="1188" spans="1:14">
      <c r="A1188">
        <v>1559.02712</v>
      </c>
      <c r="B1188">
        <v>4.2000000000000002E-4</v>
      </c>
      <c r="D1188">
        <v>1559.06015</v>
      </c>
      <c r="E1188">
        <v>4.1200000000000004E-3</v>
      </c>
      <c r="G1188">
        <v>1559.02712</v>
      </c>
      <c r="H1188">
        <v>4.7669999999999997E-2</v>
      </c>
      <c r="J1188">
        <v>1559.0388</v>
      </c>
      <c r="K1188">
        <v>9.2240000000000003E-2</v>
      </c>
      <c r="M1188">
        <v>1559.0388</v>
      </c>
      <c r="N1188">
        <v>2.4989999999999998E-2</v>
      </c>
    </row>
    <row r="1189" spans="1:14">
      <c r="A1189">
        <v>1556.97036</v>
      </c>
      <c r="B1189">
        <v>8.0000000000000004E-4</v>
      </c>
      <c r="D1189">
        <v>1557.00335</v>
      </c>
      <c r="E1189">
        <v>3.7200000000000002E-3</v>
      </c>
      <c r="G1189">
        <v>1556.97036</v>
      </c>
      <c r="H1189">
        <v>4.922E-2</v>
      </c>
      <c r="J1189">
        <v>1556.9820199999999</v>
      </c>
      <c r="K1189">
        <v>8.931E-2</v>
      </c>
      <c r="M1189">
        <v>1556.9820199999999</v>
      </c>
      <c r="N1189">
        <v>2.3609999999999999E-2</v>
      </c>
    </row>
    <row r="1190" spans="1:14">
      <c r="A1190">
        <v>1554.9136000000001</v>
      </c>
      <c r="B1190">
        <v>6.9999999999999999E-4</v>
      </c>
      <c r="D1190">
        <v>1554.9465399999999</v>
      </c>
      <c r="E1190">
        <v>3.3700000000000002E-3</v>
      </c>
      <c r="G1190">
        <v>1554.9136000000001</v>
      </c>
      <c r="H1190">
        <v>4.6969999999999998E-2</v>
      </c>
      <c r="J1190">
        <v>1554.92524</v>
      </c>
      <c r="K1190">
        <v>8.6319999999999994E-2</v>
      </c>
      <c r="M1190">
        <v>1554.92524</v>
      </c>
      <c r="N1190">
        <v>2.281E-2</v>
      </c>
    </row>
    <row r="1191" spans="1:14">
      <c r="A1191">
        <v>1552.8568299999999</v>
      </c>
      <c r="B1191">
        <v>5.8E-4</v>
      </c>
      <c r="D1191">
        <v>1552.8897300000001</v>
      </c>
      <c r="E1191">
        <v>3.14E-3</v>
      </c>
      <c r="G1191">
        <v>1552.8568299999999</v>
      </c>
      <c r="H1191">
        <v>4.514E-2</v>
      </c>
      <c r="J1191">
        <v>1552.8684599999999</v>
      </c>
      <c r="K1191">
        <v>8.2559999999999995E-2</v>
      </c>
      <c r="M1191">
        <v>1552.8684599999999</v>
      </c>
      <c r="N1191">
        <v>2.1270000000000001E-2</v>
      </c>
    </row>
    <row r="1192" spans="1:14">
      <c r="A1192">
        <v>1550.80007</v>
      </c>
      <c r="B1192">
        <v>3.4000000000000002E-4</v>
      </c>
      <c r="D1192">
        <v>1550.8329200000001</v>
      </c>
      <c r="E1192">
        <v>3.0400000000000002E-3</v>
      </c>
      <c r="G1192">
        <v>1550.80007</v>
      </c>
      <c r="H1192">
        <v>4.4970000000000003E-2</v>
      </c>
      <c r="J1192">
        <v>1550.81168</v>
      </c>
      <c r="K1192">
        <v>7.8850000000000003E-2</v>
      </c>
      <c r="M1192">
        <v>1550.81168</v>
      </c>
      <c r="N1192">
        <v>1.9859999999999999E-2</v>
      </c>
    </row>
    <row r="1193" spans="1:14">
      <c r="A1193">
        <v>1548.7433000000001</v>
      </c>
      <c r="B1193">
        <v>8.0000000000000007E-5</v>
      </c>
      <c r="D1193">
        <v>1548.77612</v>
      </c>
      <c r="E1193">
        <v>2.9299999999999999E-3</v>
      </c>
      <c r="G1193">
        <v>1548.7433000000001</v>
      </c>
      <c r="H1193">
        <v>4.4760000000000001E-2</v>
      </c>
      <c r="J1193">
        <v>1548.7548999999999</v>
      </c>
      <c r="K1193">
        <v>7.535E-2</v>
      </c>
      <c r="M1193">
        <v>1548.7548999999999</v>
      </c>
      <c r="N1193">
        <v>1.857E-2</v>
      </c>
    </row>
    <row r="1194" spans="1:14">
      <c r="A1194">
        <v>1546.6865399999999</v>
      </c>
      <c r="B1194">
        <v>0</v>
      </c>
      <c r="D1194">
        <v>1546.71931</v>
      </c>
      <c r="E1194">
        <v>2.82E-3</v>
      </c>
      <c r="G1194">
        <v>1546.6865399999999</v>
      </c>
      <c r="H1194">
        <v>4.2169999999999999E-2</v>
      </c>
      <c r="J1194">
        <v>1546.69812</v>
      </c>
      <c r="K1194">
        <v>7.1879999999999999E-2</v>
      </c>
      <c r="M1194">
        <v>1546.69812</v>
      </c>
      <c r="N1194">
        <v>1.6910000000000001E-2</v>
      </c>
    </row>
    <row r="1195" spans="1:14">
      <c r="A1195">
        <v>1544.62978</v>
      </c>
      <c r="B1195">
        <v>2.0000000000000002E-5</v>
      </c>
      <c r="D1195">
        <v>1544.6624999999999</v>
      </c>
      <c r="E1195">
        <v>2.7399999999999998E-3</v>
      </c>
      <c r="G1195">
        <v>1544.62978</v>
      </c>
      <c r="H1195">
        <v>3.7539999999999997E-2</v>
      </c>
      <c r="J1195">
        <v>1544.6413399999999</v>
      </c>
      <c r="K1195">
        <v>6.8390000000000006E-2</v>
      </c>
      <c r="M1195">
        <v>1544.6413399999999</v>
      </c>
      <c r="N1195">
        <v>1.5169999999999999E-2</v>
      </c>
    </row>
    <row r="1196" spans="1:14">
      <c r="A1196">
        <v>1542.5730100000001</v>
      </c>
      <c r="B1196">
        <v>1.0000000000000001E-5</v>
      </c>
      <c r="D1196">
        <v>1542.6056900000001</v>
      </c>
      <c r="E1196">
        <v>2.47E-3</v>
      </c>
      <c r="G1196">
        <v>1542.5730100000001</v>
      </c>
      <c r="H1196">
        <v>3.2870000000000003E-2</v>
      </c>
      <c r="J1196">
        <v>1542.58456</v>
      </c>
      <c r="K1196">
        <v>6.4949999999999994E-2</v>
      </c>
      <c r="M1196">
        <v>1542.58456</v>
      </c>
      <c r="N1196">
        <v>1.392E-2</v>
      </c>
    </row>
    <row r="1197" spans="1:14">
      <c r="A1197">
        <v>1540.5162499999999</v>
      </c>
      <c r="B1197">
        <v>2.1000000000000001E-4</v>
      </c>
      <c r="D1197">
        <v>1540.54889</v>
      </c>
      <c r="E1197">
        <v>1.7799999999999999E-3</v>
      </c>
      <c r="G1197">
        <v>1540.5162499999999</v>
      </c>
      <c r="H1197">
        <v>3.184E-2</v>
      </c>
      <c r="J1197">
        <v>1540.5277799999999</v>
      </c>
      <c r="K1197">
        <v>6.1409999999999999E-2</v>
      </c>
      <c r="M1197">
        <v>1540.5277799999999</v>
      </c>
      <c r="N1197">
        <v>1.312E-2</v>
      </c>
    </row>
    <row r="1198" spans="1:14">
      <c r="A1198">
        <v>1538.45948</v>
      </c>
      <c r="B1198">
        <v>7.5000000000000002E-4</v>
      </c>
      <c r="D1198">
        <v>1538.49208</v>
      </c>
      <c r="E1198">
        <v>1.74E-3</v>
      </c>
      <c r="G1198">
        <v>1538.45948</v>
      </c>
      <c r="H1198">
        <v>3.5619999999999999E-2</v>
      </c>
      <c r="J1198">
        <v>1538.471</v>
      </c>
      <c r="K1198">
        <v>5.892E-2</v>
      </c>
      <c r="M1198">
        <v>1538.471</v>
      </c>
      <c r="N1198">
        <v>1.273E-2</v>
      </c>
    </row>
    <row r="1199" spans="1:14">
      <c r="A1199">
        <v>1536.40272</v>
      </c>
      <c r="B1199">
        <v>1.1800000000000001E-3</v>
      </c>
      <c r="D1199">
        <v>1536.4352699999999</v>
      </c>
      <c r="E1199">
        <v>2.5500000000000002E-3</v>
      </c>
      <c r="G1199">
        <v>1536.40272</v>
      </c>
      <c r="H1199">
        <v>3.594E-2</v>
      </c>
      <c r="J1199">
        <v>1536.4142199999999</v>
      </c>
      <c r="K1199">
        <v>5.7520000000000002E-2</v>
      </c>
      <c r="M1199">
        <v>1536.4142199999999</v>
      </c>
      <c r="N1199">
        <v>1.282E-2</v>
      </c>
    </row>
    <row r="1200" spans="1:14">
      <c r="A1200">
        <v>1534.3459600000001</v>
      </c>
      <c r="B1200">
        <v>1.81E-3</v>
      </c>
      <c r="D1200">
        <v>1534.3784599999999</v>
      </c>
      <c r="E1200">
        <v>3.0599999999999998E-3</v>
      </c>
      <c r="G1200">
        <v>1534.3459600000001</v>
      </c>
      <c r="H1200">
        <v>3.4889999999999997E-2</v>
      </c>
      <c r="J1200">
        <v>1534.35744</v>
      </c>
      <c r="K1200">
        <v>5.6550000000000003E-2</v>
      </c>
      <c r="M1200">
        <v>1534.35744</v>
      </c>
      <c r="N1200">
        <v>1.336E-2</v>
      </c>
    </row>
    <row r="1201" spans="1:14">
      <c r="A1201">
        <v>1532.28919</v>
      </c>
      <c r="B1201">
        <v>2.8300000000000001E-3</v>
      </c>
      <c r="D1201">
        <v>1532.3216600000001</v>
      </c>
      <c r="E1201">
        <v>2.9299999999999999E-3</v>
      </c>
      <c r="G1201">
        <v>1532.28919</v>
      </c>
      <c r="H1201">
        <v>3.5229999999999997E-2</v>
      </c>
      <c r="J1201">
        <v>1532.3006600000001</v>
      </c>
      <c r="K1201">
        <v>5.6430000000000001E-2</v>
      </c>
      <c r="M1201">
        <v>1532.3006600000001</v>
      </c>
      <c r="N1201">
        <v>1.4330000000000001E-2</v>
      </c>
    </row>
    <row r="1202" spans="1:14">
      <c r="A1202">
        <v>1530.23243</v>
      </c>
      <c r="B1202">
        <v>3.3999999999999998E-3</v>
      </c>
      <c r="D1202">
        <v>1530.26485</v>
      </c>
      <c r="E1202">
        <v>2.7299999999999998E-3</v>
      </c>
      <c r="G1202">
        <v>1530.23243</v>
      </c>
      <c r="H1202">
        <v>3.3820000000000003E-2</v>
      </c>
      <c r="J1202">
        <v>1530.24388</v>
      </c>
      <c r="K1202">
        <v>5.5789999999999999E-2</v>
      </c>
      <c r="M1202">
        <v>1530.24388</v>
      </c>
      <c r="N1202">
        <v>1.478E-2</v>
      </c>
    </row>
    <row r="1203" spans="1:14">
      <c r="A1203">
        <v>1528.1756600000001</v>
      </c>
      <c r="B1203">
        <v>3.3400000000000001E-3</v>
      </c>
      <c r="D1203">
        <v>1528.20804</v>
      </c>
      <c r="E1203">
        <v>2.99E-3</v>
      </c>
      <c r="G1203">
        <v>1528.1756600000001</v>
      </c>
      <c r="H1203">
        <v>3.1099999999999999E-2</v>
      </c>
      <c r="J1203">
        <v>1528.1871000000001</v>
      </c>
      <c r="K1203">
        <v>5.3650000000000003E-2</v>
      </c>
      <c r="M1203">
        <v>1528.1871000000001</v>
      </c>
      <c r="N1203">
        <v>1.4290000000000001E-2</v>
      </c>
    </row>
    <row r="1204" spans="1:14">
      <c r="A1204">
        <v>1526.1188999999999</v>
      </c>
      <c r="B1204">
        <v>2.5899999999999999E-3</v>
      </c>
      <c r="D1204">
        <v>1526.1512299999999</v>
      </c>
      <c r="E1204">
        <v>3.2000000000000002E-3</v>
      </c>
      <c r="G1204">
        <v>1526.1188999999999</v>
      </c>
      <c r="H1204">
        <v>2.9659999999999999E-2</v>
      </c>
      <c r="J1204">
        <v>1526.13033</v>
      </c>
      <c r="K1204">
        <v>4.9599999999999998E-2</v>
      </c>
      <c r="M1204">
        <v>1526.13033</v>
      </c>
      <c r="N1204">
        <v>1.2670000000000001E-2</v>
      </c>
    </row>
    <row r="1205" spans="1:14">
      <c r="A1205">
        <v>1524.06214</v>
      </c>
      <c r="B1205">
        <v>1.3500000000000001E-3</v>
      </c>
      <c r="D1205">
        <v>1524.0944300000001</v>
      </c>
      <c r="E1205">
        <v>2.9299999999999999E-3</v>
      </c>
      <c r="G1205">
        <v>1524.06214</v>
      </c>
      <c r="H1205">
        <v>2.818E-2</v>
      </c>
      <c r="J1205">
        <v>1524.0735500000001</v>
      </c>
      <c r="K1205">
        <v>4.4159999999999998E-2</v>
      </c>
      <c r="M1205">
        <v>1524.0735500000001</v>
      </c>
      <c r="N1205">
        <v>1.013E-2</v>
      </c>
    </row>
    <row r="1206" spans="1:14">
      <c r="A1206">
        <v>1522.0053700000001</v>
      </c>
      <c r="B1206">
        <v>4.0999999999999999E-4</v>
      </c>
      <c r="D1206">
        <v>1522.0376200000001</v>
      </c>
      <c r="E1206">
        <v>2.4499999999999999E-3</v>
      </c>
      <c r="G1206">
        <v>1522.0053700000001</v>
      </c>
      <c r="H1206">
        <v>2.7230000000000001E-2</v>
      </c>
      <c r="J1206">
        <v>1522.01677</v>
      </c>
      <c r="K1206">
        <v>3.8249999999999999E-2</v>
      </c>
      <c r="M1206">
        <v>1522.01677</v>
      </c>
      <c r="N1206">
        <v>7.0499999999999998E-3</v>
      </c>
    </row>
    <row r="1207" spans="1:14">
      <c r="A1207">
        <v>1519.9486099999999</v>
      </c>
      <c r="B1207">
        <v>6.9999999999999994E-5</v>
      </c>
      <c r="D1207">
        <v>1519.98081</v>
      </c>
      <c r="E1207">
        <v>2.3700000000000001E-3</v>
      </c>
      <c r="G1207">
        <v>1519.9486099999999</v>
      </c>
      <c r="H1207">
        <v>2.8559999999999999E-2</v>
      </c>
      <c r="J1207">
        <v>1519.9599900000001</v>
      </c>
      <c r="K1207">
        <v>3.3279999999999997E-2</v>
      </c>
      <c r="M1207">
        <v>1519.9599900000001</v>
      </c>
      <c r="N1207">
        <v>4.6100000000000004E-3</v>
      </c>
    </row>
    <row r="1208" spans="1:14">
      <c r="A1208">
        <v>1517.89184</v>
      </c>
      <c r="B1208">
        <v>2.7E-4</v>
      </c>
      <c r="D1208">
        <v>1517.924</v>
      </c>
      <c r="E1208">
        <v>3.0200000000000001E-3</v>
      </c>
      <c r="G1208">
        <v>1517.89184</v>
      </c>
      <c r="H1208">
        <v>2.8570000000000002E-2</v>
      </c>
      <c r="J1208">
        <v>1517.9032099999999</v>
      </c>
      <c r="K1208">
        <v>2.954E-2</v>
      </c>
      <c r="M1208">
        <v>1517.9032099999999</v>
      </c>
      <c r="N1208">
        <v>3.64E-3</v>
      </c>
    </row>
    <row r="1209" spans="1:14">
      <c r="A1209">
        <v>1515.8350800000001</v>
      </c>
      <c r="B1209">
        <v>1.2099999999999999E-3</v>
      </c>
      <c r="D1209">
        <v>1515.8671899999999</v>
      </c>
      <c r="E1209">
        <v>3.2699999999999999E-3</v>
      </c>
      <c r="G1209">
        <v>1515.8350800000001</v>
      </c>
      <c r="H1209">
        <v>2.7359999999999999E-2</v>
      </c>
      <c r="J1209">
        <v>1515.8464300000001</v>
      </c>
      <c r="K1209">
        <v>2.6270000000000002E-2</v>
      </c>
      <c r="M1209">
        <v>1515.8464300000001</v>
      </c>
      <c r="N1209">
        <v>3.7100000000000002E-3</v>
      </c>
    </row>
    <row r="1210" spans="1:14">
      <c r="A1210">
        <v>1513.7783199999999</v>
      </c>
      <c r="B1210">
        <v>3.1199999999999999E-3</v>
      </c>
      <c r="D1210">
        <v>1513.8103900000001</v>
      </c>
      <c r="E1210">
        <v>2.7699999999999999E-3</v>
      </c>
      <c r="G1210">
        <v>1513.7783199999999</v>
      </c>
      <c r="H1210">
        <v>2.6100000000000002E-2</v>
      </c>
      <c r="J1210">
        <v>1513.7896499999999</v>
      </c>
      <c r="K1210">
        <v>2.4570000000000002E-2</v>
      </c>
      <c r="M1210">
        <v>1513.7896499999999</v>
      </c>
      <c r="N1210">
        <v>4.9100000000000003E-3</v>
      </c>
    </row>
    <row r="1211" spans="1:14">
      <c r="A1211">
        <v>1511.72155</v>
      </c>
      <c r="B1211">
        <v>6.7000000000000002E-3</v>
      </c>
      <c r="D1211">
        <v>1511.7535800000001</v>
      </c>
      <c r="E1211">
        <v>1.9400000000000001E-3</v>
      </c>
      <c r="G1211">
        <v>1511.72155</v>
      </c>
      <c r="H1211">
        <v>2.4590000000000001E-2</v>
      </c>
      <c r="J1211">
        <v>1511.73287</v>
      </c>
      <c r="K1211">
        <v>2.648E-2</v>
      </c>
      <c r="M1211">
        <v>1511.73287</v>
      </c>
      <c r="N1211">
        <v>7.8200000000000006E-3</v>
      </c>
    </row>
    <row r="1212" spans="1:14">
      <c r="A1212">
        <v>1509.66479</v>
      </c>
      <c r="B1212">
        <v>1.388E-2</v>
      </c>
      <c r="D1212">
        <v>1509.69677</v>
      </c>
      <c r="E1212">
        <v>1.14E-3</v>
      </c>
      <c r="G1212">
        <v>1509.66479</v>
      </c>
      <c r="H1212">
        <v>2.2599999999999999E-2</v>
      </c>
      <c r="J1212">
        <v>1509.6760899999999</v>
      </c>
      <c r="K1212">
        <v>3.6159999999999998E-2</v>
      </c>
      <c r="M1212">
        <v>1509.6760899999999</v>
      </c>
      <c r="N1212">
        <v>1.4630000000000001E-2</v>
      </c>
    </row>
    <row r="1213" spans="1:14">
      <c r="A1213">
        <v>1507.6080199999999</v>
      </c>
      <c r="B1213">
        <v>3.3910000000000003E-2</v>
      </c>
      <c r="D1213">
        <v>1507.63996</v>
      </c>
      <c r="E1213">
        <v>6.9999999999999999E-4</v>
      </c>
      <c r="G1213">
        <v>1507.6080199999999</v>
      </c>
      <c r="H1213">
        <v>2.2239999999999999E-2</v>
      </c>
      <c r="J1213">
        <v>1507.61931</v>
      </c>
      <c r="K1213">
        <v>7.2309999999999999E-2</v>
      </c>
      <c r="M1213">
        <v>1507.61931</v>
      </c>
      <c r="N1213">
        <v>3.431E-2</v>
      </c>
    </row>
    <row r="1214" spans="1:14">
      <c r="A1214">
        <v>1505.55126</v>
      </c>
      <c r="B1214">
        <v>6.1990000000000003E-2</v>
      </c>
      <c r="D1214">
        <v>1505.5831599999999</v>
      </c>
      <c r="E1214">
        <v>8.8999999999999995E-4</v>
      </c>
      <c r="G1214">
        <v>1505.55126</v>
      </c>
      <c r="H1214">
        <v>2.683E-2</v>
      </c>
      <c r="J1214">
        <v>1505.5625299999999</v>
      </c>
      <c r="K1214">
        <v>0.1331</v>
      </c>
      <c r="M1214">
        <v>1505.5625299999999</v>
      </c>
      <c r="N1214">
        <v>6.3030000000000003E-2</v>
      </c>
    </row>
    <row r="1215" spans="1:14">
      <c r="A1215">
        <v>1503.4945</v>
      </c>
      <c r="B1215">
        <v>6.2619999999999995E-2</v>
      </c>
      <c r="D1215">
        <v>1503.5263500000001</v>
      </c>
      <c r="E1215">
        <v>8.5999999999999998E-4</v>
      </c>
      <c r="G1215">
        <v>1503.4945</v>
      </c>
      <c r="H1215">
        <v>2.8649999999999998E-2</v>
      </c>
      <c r="J1215">
        <v>1503.50575</v>
      </c>
      <c r="K1215">
        <v>0.14638999999999999</v>
      </c>
      <c r="M1215">
        <v>1503.50575</v>
      </c>
      <c r="N1215">
        <v>6.6470000000000001E-2</v>
      </c>
    </row>
    <row r="1216" spans="1:14">
      <c r="A1216">
        <v>1501.4377300000001</v>
      </c>
      <c r="B1216">
        <v>4.5710000000000001E-2</v>
      </c>
      <c r="D1216">
        <v>1501.4695400000001</v>
      </c>
      <c r="E1216">
        <v>3.6999999999999999E-4</v>
      </c>
      <c r="G1216">
        <v>1501.4377300000001</v>
      </c>
      <c r="H1216">
        <v>2.7359999999999999E-2</v>
      </c>
      <c r="J1216">
        <v>1501.4489699999999</v>
      </c>
      <c r="K1216">
        <v>0.11892</v>
      </c>
      <c r="M1216">
        <v>1501.4489699999999</v>
      </c>
      <c r="N1216">
        <v>5.0479999999999997E-2</v>
      </c>
    </row>
    <row r="1217" spans="1:14">
      <c r="A1217">
        <v>1499.3809699999999</v>
      </c>
      <c r="B1217">
        <v>2.5829999999999999E-2</v>
      </c>
      <c r="D1217">
        <v>1499.41273</v>
      </c>
      <c r="E1217">
        <v>0</v>
      </c>
      <c r="G1217">
        <v>1499.3809699999999</v>
      </c>
      <c r="H1217">
        <v>2.649E-2</v>
      </c>
      <c r="J1217">
        <v>1499.39219</v>
      </c>
      <c r="K1217">
        <v>7.9479999999999995E-2</v>
      </c>
      <c r="M1217">
        <v>1499.39219</v>
      </c>
      <c r="N1217">
        <v>2.9680000000000002E-2</v>
      </c>
    </row>
    <row r="1218" spans="1:14">
      <c r="A1218">
        <v>1497.3242</v>
      </c>
      <c r="B1218">
        <v>1.154E-2</v>
      </c>
      <c r="D1218">
        <v>1497.3559299999999</v>
      </c>
      <c r="E1218">
        <v>0</v>
      </c>
      <c r="G1218">
        <v>1497.3242</v>
      </c>
      <c r="H1218">
        <v>2.784E-2</v>
      </c>
      <c r="J1218">
        <v>1497.3354099999999</v>
      </c>
      <c r="K1218">
        <v>4.5429999999999998E-2</v>
      </c>
      <c r="M1218">
        <v>1497.3354099999999</v>
      </c>
      <c r="N1218">
        <v>1.324E-2</v>
      </c>
    </row>
    <row r="1219" spans="1:14">
      <c r="A1219">
        <v>1495.2674400000001</v>
      </c>
      <c r="B1219">
        <v>4.8700000000000002E-3</v>
      </c>
      <c r="D1219">
        <v>1495.2991199999999</v>
      </c>
      <c r="E1219">
        <v>1.3999999999999999E-4</v>
      </c>
      <c r="G1219">
        <v>1495.2674400000001</v>
      </c>
      <c r="H1219">
        <v>3.0540000000000001E-2</v>
      </c>
      <c r="J1219">
        <v>1495.27863</v>
      </c>
      <c r="K1219">
        <v>2.368E-2</v>
      </c>
      <c r="M1219">
        <v>1495.27863</v>
      </c>
      <c r="N1219">
        <v>4.1999999999999997E-3</v>
      </c>
    </row>
    <row r="1220" spans="1:14">
      <c r="A1220">
        <v>1493.2106799999999</v>
      </c>
      <c r="B1220">
        <v>3.1800000000000001E-3</v>
      </c>
      <c r="D1220">
        <v>1493.2423100000001</v>
      </c>
      <c r="E1220">
        <v>2.9999999999999997E-4</v>
      </c>
      <c r="G1220">
        <v>1493.2106799999999</v>
      </c>
      <c r="H1220">
        <v>3.1179999999999999E-2</v>
      </c>
      <c r="J1220">
        <v>1493.2218499999999</v>
      </c>
      <c r="K1220">
        <v>1.191E-2</v>
      </c>
      <c r="M1220">
        <v>1493.2218499999999</v>
      </c>
      <c r="N1220">
        <v>6.4999999999999997E-4</v>
      </c>
    </row>
    <row r="1221" spans="1:14">
      <c r="A1221">
        <v>1491.15391</v>
      </c>
      <c r="B1221">
        <v>4.8199999999999996E-3</v>
      </c>
      <c r="D1221">
        <v>1491.1855</v>
      </c>
      <c r="E1221">
        <v>2.9999999999999997E-4</v>
      </c>
      <c r="G1221">
        <v>1491.15391</v>
      </c>
      <c r="H1221">
        <v>3.066E-2</v>
      </c>
      <c r="J1221">
        <v>1491.16508</v>
      </c>
      <c r="K1221">
        <v>4.5199999999999997E-3</v>
      </c>
      <c r="M1221">
        <v>1491.16508</v>
      </c>
      <c r="N1221">
        <v>0</v>
      </c>
    </row>
    <row r="1222" spans="1:14">
      <c r="A1222">
        <v>1489.0971500000001</v>
      </c>
      <c r="B1222">
        <v>1.057E-2</v>
      </c>
      <c r="D1222">
        <v>1489.1287</v>
      </c>
      <c r="E1222">
        <v>2.7999999999999998E-4</v>
      </c>
      <c r="G1222">
        <v>1489.0971500000001</v>
      </c>
      <c r="H1222">
        <v>3.3250000000000002E-2</v>
      </c>
      <c r="J1222">
        <v>1489.1083000000001</v>
      </c>
      <c r="K1222">
        <v>2.5999999999999998E-4</v>
      </c>
      <c r="M1222">
        <v>1489.1083000000001</v>
      </c>
      <c r="N1222">
        <v>1.6299999999999999E-3</v>
      </c>
    </row>
    <row r="1223" spans="1:14">
      <c r="A1223">
        <v>1487.0403799999999</v>
      </c>
      <c r="B1223">
        <v>1.975E-2</v>
      </c>
      <c r="D1223">
        <v>1487.0718899999999</v>
      </c>
      <c r="E1223">
        <v>1.39E-3</v>
      </c>
      <c r="G1223">
        <v>1487.0403799999999</v>
      </c>
      <c r="H1223">
        <v>3.9120000000000002E-2</v>
      </c>
      <c r="J1223">
        <v>1487.05152</v>
      </c>
      <c r="K1223">
        <v>0</v>
      </c>
      <c r="M1223">
        <v>1487.05152</v>
      </c>
      <c r="N1223">
        <v>7.3600000000000002E-3</v>
      </c>
    </row>
    <row r="1224" spans="1:14">
      <c r="A1224">
        <v>1484.98362</v>
      </c>
      <c r="B1224">
        <v>3.1320000000000001E-2</v>
      </c>
      <c r="D1224">
        <v>1485.0150799999999</v>
      </c>
      <c r="E1224">
        <v>3.3300000000000001E-3</v>
      </c>
      <c r="G1224">
        <v>1484.98362</v>
      </c>
      <c r="H1224">
        <v>4.4170000000000001E-2</v>
      </c>
      <c r="J1224">
        <v>1484.9947400000001</v>
      </c>
      <c r="K1224">
        <v>2.6800000000000001E-3</v>
      </c>
      <c r="M1224">
        <v>1484.9947400000001</v>
      </c>
      <c r="N1224">
        <v>1.6570000000000001E-2</v>
      </c>
    </row>
    <row r="1225" spans="1:14">
      <c r="A1225">
        <v>1482.92686</v>
      </c>
      <c r="B1225">
        <v>4.6640000000000001E-2</v>
      </c>
      <c r="D1225">
        <v>1482.9582700000001</v>
      </c>
      <c r="E1225">
        <v>5.4400000000000004E-3</v>
      </c>
      <c r="G1225">
        <v>1482.92686</v>
      </c>
      <c r="H1225">
        <v>4.8430000000000001E-2</v>
      </c>
      <c r="J1225">
        <v>1482.93796</v>
      </c>
      <c r="K1225">
        <v>8.6300000000000005E-3</v>
      </c>
      <c r="M1225">
        <v>1482.93796</v>
      </c>
      <c r="N1225">
        <v>2.9250000000000002E-2</v>
      </c>
    </row>
    <row r="1226" spans="1:14">
      <c r="A1226">
        <v>1480.8700899999999</v>
      </c>
      <c r="B1226">
        <v>6.6229999999999997E-2</v>
      </c>
      <c r="D1226">
        <v>1480.90147</v>
      </c>
      <c r="E1226">
        <v>8.0099999999999998E-3</v>
      </c>
      <c r="G1226">
        <v>1480.8700899999999</v>
      </c>
      <c r="H1226">
        <v>5.389E-2</v>
      </c>
      <c r="J1226">
        <v>1480.8811800000001</v>
      </c>
      <c r="K1226">
        <v>1.8460000000000001E-2</v>
      </c>
      <c r="M1226">
        <v>1480.8811800000001</v>
      </c>
      <c r="N1226">
        <v>4.5769999999999998E-2</v>
      </c>
    </row>
    <row r="1227" spans="1:14">
      <c r="A1227">
        <v>1478.81333</v>
      </c>
      <c r="B1227">
        <v>8.6120000000000002E-2</v>
      </c>
      <c r="D1227">
        <v>1478.84466</v>
      </c>
      <c r="E1227">
        <v>1.2160000000000001E-2</v>
      </c>
      <c r="G1227">
        <v>1478.81333</v>
      </c>
      <c r="H1227">
        <v>6.0609999999999997E-2</v>
      </c>
      <c r="J1227">
        <v>1478.8244</v>
      </c>
      <c r="K1227">
        <v>3.041E-2</v>
      </c>
      <c r="M1227">
        <v>1478.8244</v>
      </c>
      <c r="N1227">
        <v>6.4199999999999993E-2</v>
      </c>
    </row>
    <row r="1228" spans="1:14">
      <c r="A1228">
        <v>1476.75656</v>
      </c>
      <c r="B1228">
        <v>0.10335999999999999</v>
      </c>
      <c r="D1228">
        <v>1476.7878499999999</v>
      </c>
      <c r="E1228">
        <v>1.9199999999999998E-2</v>
      </c>
      <c r="G1228">
        <v>1476.75656</v>
      </c>
      <c r="H1228">
        <v>6.8890000000000007E-2</v>
      </c>
      <c r="J1228">
        <v>1476.7676200000001</v>
      </c>
      <c r="K1228">
        <v>4.2470000000000001E-2</v>
      </c>
      <c r="M1228">
        <v>1476.7676200000001</v>
      </c>
      <c r="N1228">
        <v>8.3229999999999998E-2</v>
      </c>
    </row>
    <row r="1229" spans="1:14">
      <c r="A1229">
        <v>1474.6998000000001</v>
      </c>
      <c r="B1229">
        <v>0.1187</v>
      </c>
      <c r="D1229">
        <v>1474.7310399999999</v>
      </c>
      <c r="E1229">
        <v>3.0880000000000001E-2</v>
      </c>
      <c r="G1229">
        <v>1474.6998000000001</v>
      </c>
      <c r="H1229">
        <v>7.9979999999999996E-2</v>
      </c>
      <c r="J1229">
        <v>1474.71084</v>
      </c>
      <c r="K1229">
        <v>5.425E-2</v>
      </c>
      <c r="M1229">
        <v>1474.71084</v>
      </c>
      <c r="N1229">
        <v>0.10309</v>
      </c>
    </row>
    <row r="1230" spans="1:14">
      <c r="A1230">
        <v>1472.6430399999999</v>
      </c>
      <c r="B1230">
        <v>0.13825999999999999</v>
      </c>
      <c r="D1230">
        <v>1472.6742400000001</v>
      </c>
      <c r="E1230">
        <v>5.1240000000000001E-2</v>
      </c>
      <c r="G1230">
        <v>1472.6430399999999</v>
      </c>
      <c r="H1230">
        <v>9.7600000000000006E-2</v>
      </c>
      <c r="J1230">
        <v>1472.6540600000001</v>
      </c>
      <c r="K1230">
        <v>6.8010000000000001E-2</v>
      </c>
      <c r="M1230">
        <v>1472.6540600000001</v>
      </c>
      <c r="N1230">
        <v>0.12703999999999999</v>
      </c>
    </row>
    <row r="1231" spans="1:14">
      <c r="A1231">
        <v>1470.58627</v>
      </c>
      <c r="B1231">
        <v>0.16483</v>
      </c>
      <c r="D1231">
        <v>1470.61743</v>
      </c>
      <c r="E1231">
        <v>8.0009999999999998E-2</v>
      </c>
      <c r="G1231">
        <v>1470.58627</v>
      </c>
      <c r="H1231">
        <v>0.11773</v>
      </c>
      <c r="J1231">
        <v>1470.59728</v>
      </c>
      <c r="K1231">
        <v>8.4099999999999994E-2</v>
      </c>
      <c r="M1231">
        <v>1470.59728</v>
      </c>
      <c r="N1231">
        <v>0.15304999999999999</v>
      </c>
    </row>
    <row r="1232" spans="1:14">
      <c r="A1232">
        <v>1468.5295100000001</v>
      </c>
      <c r="B1232">
        <v>0.18969</v>
      </c>
      <c r="D1232">
        <v>1468.56062</v>
      </c>
      <c r="E1232">
        <v>0.11319</v>
      </c>
      <c r="G1232">
        <v>1468.5295100000001</v>
      </c>
      <c r="H1232">
        <v>0.13166</v>
      </c>
      <c r="J1232">
        <v>1468.5405000000001</v>
      </c>
      <c r="K1232">
        <v>9.9140000000000006E-2</v>
      </c>
      <c r="M1232">
        <v>1468.5405000000001</v>
      </c>
      <c r="N1232">
        <v>0.17413000000000001</v>
      </c>
    </row>
    <row r="1233" spans="1:14">
      <c r="A1233">
        <v>1466.4727399999999</v>
      </c>
      <c r="B1233">
        <v>0.20907000000000001</v>
      </c>
      <c r="D1233">
        <v>1466.5038099999999</v>
      </c>
      <c r="E1233">
        <v>0.15920000000000001</v>
      </c>
      <c r="G1233">
        <v>1466.4727399999999</v>
      </c>
      <c r="H1233">
        <v>0.14516000000000001</v>
      </c>
      <c r="J1233">
        <v>1466.4837199999999</v>
      </c>
      <c r="K1233">
        <v>0.11651</v>
      </c>
      <c r="M1233">
        <v>1466.4837199999999</v>
      </c>
      <c r="N1233">
        <v>0.19406000000000001</v>
      </c>
    </row>
    <row r="1234" spans="1:14">
      <c r="A1234">
        <v>1464.41598</v>
      </c>
      <c r="B1234">
        <v>0.22358</v>
      </c>
      <c r="D1234">
        <v>1464.4470100000001</v>
      </c>
      <c r="E1234">
        <v>0.22702</v>
      </c>
      <c r="G1234">
        <v>1464.41598</v>
      </c>
      <c r="H1234">
        <v>0.16394</v>
      </c>
      <c r="J1234">
        <v>1464.4269400000001</v>
      </c>
      <c r="K1234">
        <v>0.1484</v>
      </c>
      <c r="M1234">
        <v>1464.4269400000001</v>
      </c>
      <c r="N1234">
        <v>0.21856</v>
      </c>
    </row>
    <row r="1235" spans="1:14">
      <c r="A1235">
        <v>1462.3592200000001</v>
      </c>
      <c r="B1235">
        <v>0.23876</v>
      </c>
      <c r="D1235">
        <v>1462.3902</v>
      </c>
      <c r="E1235">
        <v>0.30014000000000002</v>
      </c>
      <c r="G1235">
        <v>1462.3592200000001</v>
      </c>
      <c r="H1235">
        <v>0.17929999999999999</v>
      </c>
      <c r="J1235">
        <v>1462.3701599999999</v>
      </c>
      <c r="K1235">
        <v>0.20480999999999999</v>
      </c>
      <c r="M1235">
        <v>1462.3701599999999</v>
      </c>
      <c r="N1235">
        <v>0.24667</v>
      </c>
    </row>
    <row r="1236" spans="1:14">
      <c r="A1236">
        <v>1460.3024499999999</v>
      </c>
      <c r="B1236">
        <v>0.25439000000000001</v>
      </c>
      <c r="D1236">
        <v>1460.33339</v>
      </c>
      <c r="E1236">
        <v>0.36536999999999997</v>
      </c>
      <c r="G1236">
        <v>1460.3024499999999</v>
      </c>
      <c r="H1236">
        <v>0.18634000000000001</v>
      </c>
      <c r="J1236">
        <v>1460.3133800000001</v>
      </c>
      <c r="K1236">
        <v>0.27272999999999997</v>
      </c>
      <c r="M1236">
        <v>1460.3133800000001</v>
      </c>
      <c r="N1236">
        <v>0.27393000000000001</v>
      </c>
    </row>
    <row r="1237" spans="1:14">
      <c r="A1237">
        <v>1458.24569</v>
      </c>
      <c r="B1237">
        <v>0.26280999999999999</v>
      </c>
      <c r="D1237">
        <v>1458.27658</v>
      </c>
      <c r="E1237">
        <v>0.43391999999999997</v>
      </c>
      <c r="G1237">
        <v>1458.24569</v>
      </c>
      <c r="H1237">
        <v>0.19506999999999999</v>
      </c>
      <c r="J1237">
        <v>1458.2565999999999</v>
      </c>
      <c r="K1237">
        <v>0.32396999999999998</v>
      </c>
      <c r="M1237">
        <v>1458.2565999999999</v>
      </c>
      <c r="N1237">
        <v>0.29701</v>
      </c>
    </row>
    <row r="1238" spans="1:14">
      <c r="A1238">
        <v>1456.1889200000001</v>
      </c>
      <c r="B1238">
        <v>0.2591</v>
      </c>
      <c r="D1238">
        <v>1456.2197699999999</v>
      </c>
      <c r="E1238">
        <v>0.49830999999999998</v>
      </c>
      <c r="G1238">
        <v>1456.1889200000001</v>
      </c>
      <c r="H1238">
        <v>0.21079000000000001</v>
      </c>
      <c r="J1238">
        <v>1456.19983</v>
      </c>
      <c r="K1238">
        <v>0.33277000000000001</v>
      </c>
      <c r="M1238">
        <v>1456.19983</v>
      </c>
      <c r="N1238">
        <v>0.31020999999999999</v>
      </c>
    </row>
    <row r="1239" spans="1:14">
      <c r="A1239">
        <v>1454.1321600000001</v>
      </c>
      <c r="B1239">
        <v>0.25461</v>
      </c>
      <c r="D1239">
        <v>1454.1629700000001</v>
      </c>
      <c r="E1239">
        <v>0.52641000000000004</v>
      </c>
      <c r="G1239">
        <v>1454.1321600000001</v>
      </c>
      <c r="H1239">
        <v>0.21762999999999999</v>
      </c>
      <c r="J1239">
        <v>1454.1430499999999</v>
      </c>
      <c r="K1239">
        <v>0.33603</v>
      </c>
      <c r="M1239">
        <v>1454.1430499999999</v>
      </c>
      <c r="N1239">
        <v>0.31619000000000003</v>
      </c>
    </row>
    <row r="1240" spans="1:14">
      <c r="A1240">
        <v>1452.0753999999999</v>
      </c>
      <c r="B1240">
        <v>0.24704999999999999</v>
      </c>
      <c r="D1240">
        <v>1452.10616</v>
      </c>
      <c r="E1240">
        <v>0.52998000000000001</v>
      </c>
      <c r="G1240">
        <v>1452.0753999999999</v>
      </c>
      <c r="H1240">
        <v>0.21709999999999999</v>
      </c>
      <c r="J1240">
        <v>1452.08627</v>
      </c>
      <c r="K1240">
        <v>0.34288999999999997</v>
      </c>
      <c r="M1240">
        <v>1452.08627</v>
      </c>
      <c r="N1240">
        <v>0.31502000000000002</v>
      </c>
    </row>
    <row r="1241" spans="1:14">
      <c r="A1241">
        <v>1450.01863</v>
      </c>
      <c r="B1241">
        <v>0.2268</v>
      </c>
      <c r="D1241">
        <v>1450.04935</v>
      </c>
      <c r="E1241">
        <v>0.51948000000000005</v>
      </c>
      <c r="G1241">
        <v>1450.01863</v>
      </c>
      <c r="H1241">
        <v>0.21628</v>
      </c>
      <c r="J1241">
        <v>1450.0294899999999</v>
      </c>
      <c r="K1241">
        <v>0.32199</v>
      </c>
      <c r="M1241">
        <v>1450.0294899999999</v>
      </c>
      <c r="N1241">
        <v>0.29798000000000002</v>
      </c>
    </row>
    <row r="1242" spans="1:14">
      <c r="A1242">
        <v>1447.9618700000001</v>
      </c>
      <c r="B1242">
        <v>0.19449</v>
      </c>
      <c r="D1242">
        <v>1447.99254</v>
      </c>
      <c r="E1242">
        <v>0.49175000000000002</v>
      </c>
      <c r="G1242">
        <v>1447.9618700000001</v>
      </c>
      <c r="H1242">
        <v>0.21692</v>
      </c>
      <c r="J1242">
        <v>1447.97271</v>
      </c>
      <c r="K1242">
        <v>0.26761000000000001</v>
      </c>
      <c r="M1242">
        <v>1447.97271</v>
      </c>
      <c r="N1242">
        <v>0.26458999999999999</v>
      </c>
    </row>
    <row r="1243" spans="1:14">
      <c r="A1243">
        <v>1445.9050999999999</v>
      </c>
      <c r="B1243">
        <v>0.16322</v>
      </c>
      <c r="D1243">
        <v>1445.9357399999999</v>
      </c>
      <c r="E1243">
        <v>0.44507999999999998</v>
      </c>
      <c r="G1243">
        <v>1445.9050999999999</v>
      </c>
      <c r="H1243">
        <v>0.21887000000000001</v>
      </c>
      <c r="J1243">
        <v>1445.9159299999999</v>
      </c>
      <c r="K1243">
        <v>0.21159</v>
      </c>
      <c r="M1243">
        <v>1445.9159299999999</v>
      </c>
      <c r="N1243">
        <v>0.22874</v>
      </c>
    </row>
    <row r="1244" spans="1:14">
      <c r="A1244">
        <v>1443.84834</v>
      </c>
      <c r="B1244">
        <v>0.14129</v>
      </c>
      <c r="D1244">
        <v>1443.8789300000001</v>
      </c>
      <c r="E1244">
        <v>0.38296999999999998</v>
      </c>
      <c r="G1244">
        <v>1443.84834</v>
      </c>
      <c r="H1244">
        <v>0.22076999999999999</v>
      </c>
      <c r="J1244">
        <v>1443.85915</v>
      </c>
      <c r="K1244">
        <v>0.17294999999999999</v>
      </c>
      <c r="M1244">
        <v>1443.85915</v>
      </c>
      <c r="N1244">
        <v>0.20029</v>
      </c>
    </row>
    <row r="1245" spans="1:14">
      <c r="A1245">
        <v>1441.7915800000001</v>
      </c>
      <c r="B1245">
        <v>0.12653</v>
      </c>
      <c r="D1245">
        <v>1441.82212</v>
      </c>
      <c r="E1245">
        <v>0.31051000000000001</v>
      </c>
      <c r="G1245">
        <v>1441.7915800000001</v>
      </c>
      <c r="H1245">
        <v>0.22192000000000001</v>
      </c>
      <c r="J1245">
        <v>1441.8023700000001</v>
      </c>
      <c r="K1245">
        <v>0.14632999999999999</v>
      </c>
      <c r="M1245">
        <v>1441.8023700000001</v>
      </c>
      <c r="N1245">
        <v>0.17799000000000001</v>
      </c>
    </row>
    <row r="1246" spans="1:14">
      <c r="A1246">
        <v>1439.7348099999999</v>
      </c>
      <c r="B1246">
        <v>0.11706</v>
      </c>
      <c r="D1246">
        <v>1439.76531</v>
      </c>
      <c r="E1246">
        <v>0.24163999999999999</v>
      </c>
      <c r="G1246">
        <v>1439.7348099999999</v>
      </c>
      <c r="H1246">
        <v>0.22225</v>
      </c>
      <c r="J1246">
        <v>1439.74559</v>
      </c>
      <c r="K1246">
        <v>0.12751000000000001</v>
      </c>
      <c r="M1246">
        <v>1439.74559</v>
      </c>
      <c r="N1246">
        <v>0.16112000000000001</v>
      </c>
    </row>
    <row r="1247" spans="1:14">
      <c r="A1247">
        <v>1437.67805</v>
      </c>
      <c r="B1247">
        <v>0.11001</v>
      </c>
      <c r="D1247">
        <v>1437.7085099999999</v>
      </c>
      <c r="E1247">
        <v>0.1794</v>
      </c>
      <c r="G1247">
        <v>1437.67805</v>
      </c>
      <c r="H1247">
        <v>0.22599</v>
      </c>
      <c r="J1247">
        <v>1437.6888100000001</v>
      </c>
      <c r="K1247">
        <v>0.11237</v>
      </c>
      <c r="M1247">
        <v>1437.6888100000001</v>
      </c>
      <c r="N1247">
        <v>0.14732999999999999</v>
      </c>
    </row>
    <row r="1248" spans="1:14">
      <c r="A1248">
        <v>1435.6212800000001</v>
      </c>
      <c r="B1248">
        <v>0.10317999999999999</v>
      </c>
      <c r="D1248">
        <v>1435.6516999999999</v>
      </c>
      <c r="E1248">
        <v>0.12547</v>
      </c>
      <c r="G1248">
        <v>1435.6212800000001</v>
      </c>
      <c r="H1248">
        <v>0.23580000000000001</v>
      </c>
      <c r="J1248">
        <v>1435.63203</v>
      </c>
      <c r="K1248">
        <v>9.8570000000000005E-2</v>
      </c>
      <c r="M1248">
        <v>1435.63203</v>
      </c>
      <c r="N1248">
        <v>0.13497000000000001</v>
      </c>
    </row>
    <row r="1249" spans="1:14">
      <c r="A1249">
        <v>1433.5645199999999</v>
      </c>
      <c r="B1249">
        <v>9.7439999999999999E-2</v>
      </c>
      <c r="D1249">
        <v>1433.5948900000001</v>
      </c>
      <c r="E1249">
        <v>9.2770000000000005E-2</v>
      </c>
      <c r="G1249">
        <v>1433.5645199999999</v>
      </c>
      <c r="H1249">
        <v>0.24198</v>
      </c>
      <c r="J1249">
        <v>1433.5752500000001</v>
      </c>
      <c r="K1249">
        <v>8.7349999999999997E-2</v>
      </c>
      <c r="M1249">
        <v>1433.5752500000001</v>
      </c>
      <c r="N1249">
        <v>0.12564</v>
      </c>
    </row>
    <row r="1250" spans="1:14">
      <c r="A1250">
        <v>1431.50775</v>
      </c>
      <c r="B1250">
        <v>9.357E-2</v>
      </c>
      <c r="D1250">
        <v>1431.53808</v>
      </c>
      <c r="E1250">
        <v>7.2940000000000005E-2</v>
      </c>
      <c r="G1250">
        <v>1431.50775</v>
      </c>
      <c r="H1250">
        <v>0.24523</v>
      </c>
      <c r="J1250">
        <v>1431.51847</v>
      </c>
      <c r="K1250">
        <v>7.7410000000000007E-2</v>
      </c>
      <c r="M1250">
        <v>1431.51847</v>
      </c>
      <c r="N1250">
        <v>0.11838</v>
      </c>
    </row>
    <row r="1251" spans="1:14">
      <c r="A1251">
        <v>1429.45099</v>
      </c>
      <c r="B1251">
        <v>9.3189999999999995E-2</v>
      </c>
      <c r="D1251">
        <v>1429.48128</v>
      </c>
      <c r="E1251">
        <v>5.7439999999999998E-2</v>
      </c>
      <c r="G1251">
        <v>1429.45099</v>
      </c>
      <c r="H1251">
        <v>0.25130999999999998</v>
      </c>
      <c r="J1251">
        <v>1429.4616900000001</v>
      </c>
      <c r="K1251">
        <v>6.8419999999999995E-2</v>
      </c>
      <c r="M1251">
        <v>1429.4616900000001</v>
      </c>
      <c r="N1251">
        <v>0.11389000000000001</v>
      </c>
    </row>
    <row r="1252" spans="1:14">
      <c r="A1252">
        <v>1427.3942300000001</v>
      </c>
      <c r="B1252">
        <v>9.8229999999999998E-2</v>
      </c>
      <c r="D1252">
        <v>1427.4244699999999</v>
      </c>
      <c r="E1252">
        <v>4.6870000000000002E-2</v>
      </c>
      <c r="G1252">
        <v>1427.3942300000001</v>
      </c>
      <c r="H1252">
        <v>0.25699</v>
      </c>
      <c r="J1252">
        <v>1427.40491</v>
      </c>
      <c r="K1252">
        <v>6.2869999999999995E-2</v>
      </c>
      <c r="M1252">
        <v>1427.40491</v>
      </c>
      <c r="N1252">
        <v>0.11502999999999999</v>
      </c>
    </row>
    <row r="1253" spans="1:14">
      <c r="A1253">
        <v>1425.33746</v>
      </c>
      <c r="B1253">
        <v>0.10967</v>
      </c>
      <c r="D1253">
        <v>1425.3676599999999</v>
      </c>
      <c r="E1253">
        <v>3.9780000000000003E-2</v>
      </c>
      <c r="G1253">
        <v>1425.33746</v>
      </c>
      <c r="H1253">
        <v>0.26035000000000003</v>
      </c>
      <c r="J1253">
        <v>1425.3481300000001</v>
      </c>
      <c r="K1253">
        <v>6.241E-2</v>
      </c>
      <c r="M1253">
        <v>1425.3481300000001</v>
      </c>
      <c r="N1253">
        <v>0.12280000000000001</v>
      </c>
    </row>
    <row r="1254" spans="1:14">
      <c r="A1254">
        <v>1423.2807</v>
      </c>
      <c r="B1254">
        <v>0.1273</v>
      </c>
      <c r="D1254">
        <v>1423.3108500000001</v>
      </c>
      <c r="E1254">
        <v>3.4610000000000002E-2</v>
      </c>
      <c r="G1254">
        <v>1423.2807</v>
      </c>
      <c r="H1254">
        <v>0.26333000000000001</v>
      </c>
      <c r="J1254">
        <v>1423.29135</v>
      </c>
      <c r="K1254">
        <v>6.7589999999999997E-2</v>
      </c>
      <c r="M1254">
        <v>1423.29135</v>
      </c>
      <c r="N1254">
        <v>0.13669000000000001</v>
      </c>
    </row>
    <row r="1255" spans="1:14">
      <c r="A1255">
        <v>1421.2239300000001</v>
      </c>
      <c r="B1255">
        <v>0.14812</v>
      </c>
      <c r="D1255">
        <v>1421.25405</v>
      </c>
      <c r="E1255">
        <v>3.1289999999999998E-2</v>
      </c>
      <c r="G1255">
        <v>1421.2239300000001</v>
      </c>
      <c r="H1255">
        <v>0.26568999999999998</v>
      </c>
      <c r="J1255">
        <v>1421.2345800000001</v>
      </c>
      <c r="K1255">
        <v>7.8310000000000005E-2</v>
      </c>
      <c r="M1255">
        <v>1421.2345800000001</v>
      </c>
      <c r="N1255">
        <v>0.15389</v>
      </c>
    </row>
    <row r="1256" spans="1:14">
      <c r="A1256">
        <v>1419.1671699999999</v>
      </c>
      <c r="B1256">
        <v>0.17496999999999999</v>
      </c>
      <c r="D1256">
        <v>1419.19724</v>
      </c>
      <c r="E1256">
        <v>2.8590000000000001E-2</v>
      </c>
      <c r="G1256">
        <v>1419.1671699999999</v>
      </c>
      <c r="H1256">
        <v>0.27089000000000002</v>
      </c>
      <c r="J1256">
        <v>1419.1777999999999</v>
      </c>
      <c r="K1256">
        <v>0.10206</v>
      </c>
      <c r="M1256">
        <v>1419.1777999999999</v>
      </c>
      <c r="N1256">
        <v>0.17605000000000001</v>
      </c>
    </row>
    <row r="1257" spans="1:14">
      <c r="A1257">
        <v>1417.11041</v>
      </c>
      <c r="B1257">
        <v>0.20598</v>
      </c>
      <c r="D1257">
        <v>1417.1404299999999</v>
      </c>
      <c r="E1257">
        <v>2.5999999999999999E-2</v>
      </c>
      <c r="G1257">
        <v>1417.11041</v>
      </c>
      <c r="H1257">
        <v>0.27893000000000001</v>
      </c>
      <c r="J1257">
        <v>1417.12102</v>
      </c>
      <c r="K1257">
        <v>0.14913000000000001</v>
      </c>
      <c r="M1257">
        <v>1417.12102</v>
      </c>
      <c r="N1257">
        <v>0.20416000000000001</v>
      </c>
    </row>
    <row r="1258" spans="1:14">
      <c r="A1258">
        <v>1415.0536400000001</v>
      </c>
      <c r="B1258">
        <v>0.23674000000000001</v>
      </c>
      <c r="D1258">
        <v>1415.0836200000001</v>
      </c>
      <c r="E1258">
        <v>2.3810000000000001E-2</v>
      </c>
      <c r="G1258">
        <v>1415.0536400000001</v>
      </c>
      <c r="H1258">
        <v>0.28294000000000002</v>
      </c>
      <c r="J1258">
        <v>1415.0642399999999</v>
      </c>
      <c r="K1258">
        <v>0.21751000000000001</v>
      </c>
      <c r="M1258">
        <v>1415.0642399999999</v>
      </c>
      <c r="N1258">
        <v>0.23771999999999999</v>
      </c>
    </row>
    <row r="1259" spans="1:14">
      <c r="A1259">
        <v>1412.9968799999999</v>
      </c>
      <c r="B1259">
        <v>0.27533999999999997</v>
      </c>
      <c r="D1259">
        <v>1413.02682</v>
      </c>
      <c r="E1259">
        <v>2.2610000000000002E-2</v>
      </c>
      <c r="G1259">
        <v>1412.9968799999999</v>
      </c>
      <c r="H1259">
        <v>0.28369</v>
      </c>
      <c r="J1259">
        <v>1413.00746</v>
      </c>
      <c r="K1259">
        <v>0.30276999999999998</v>
      </c>
      <c r="M1259">
        <v>1413.00746</v>
      </c>
      <c r="N1259">
        <v>0.28067999999999999</v>
      </c>
    </row>
    <row r="1260" spans="1:14">
      <c r="A1260">
        <v>1410.94011</v>
      </c>
      <c r="B1260">
        <v>0.31663999999999998</v>
      </c>
      <c r="D1260">
        <v>1410.97001</v>
      </c>
      <c r="E1260">
        <v>2.282E-2</v>
      </c>
      <c r="G1260">
        <v>1410.94011</v>
      </c>
      <c r="H1260">
        <v>0.28399000000000002</v>
      </c>
      <c r="J1260">
        <v>1410.9506799999999</v>
      </c>
      <c r="K1260">
        <v>0.38118000000000002</v>
      </c>
      <c r="M1260">
        <v>1410.9506799999999</v>
      </c>
      <c r="N1260">
        <v>0.32107999999999998</v>
      </c>
    </row>
    <row r="1261" spans="1:14">
      <c r="A1261">
        <v>1408.8833500000001</v>
      </c>
      <c r="B1261">
        <v>0.33689999999999998</v>
      </c>
      <c r="D1261">
        <v>1408.9132</v>
      </c>
      <c r="E1261">
        <v>2.41E-2</v>
      </c>
      <c r="G1261">
        <v>1408.8833500000001</v>
      </c>
      <c r="H1261">
        <v>0.2843</v>
      </c>
      <c r="J1261">
        <v>1408.8939</v>
      </c>
      <c r="K1261">
        <v>0.41465000000000002</v>
      </c>
      <c r="M1261">
        <v>1408.8939</v>
      </c>
      <c r="N1261">
        <v>0.33229999999999998</v>
      </c>
    </row>
    <row r="1262" spans="1:14">
      <c r="A1262">
        <v>1406.8265899999999</v>
      </c>
      <c r="B1262">
        <v>0.3216</v>
      </c>
      <c r="D1262">
        <v>1406.8563899999999</v>
      </c>
      <c r="E1262">
        <v>2.6069999999999999E-2</v>
      </c>
      <c r="G1262">
        <v>1406.8265899999999</v>
      </c>
      <c r="H1262">
        <v>0.28333000000000003</v>
      </c>
      <c r="J1262">
        <v>1406.8371199999999</v>
      </c>
      <c r="K1262">
        <v>0.39050000000000001</v>
      </c>
      <c r="M1262">
        <v>1406.8371199999999</v>
      </c>
      <c r="N1262">
        <v>0.30485000000000001</v>
      </c>
    </row>
    <row r="1263" spans="1:14">
      <c r="A1263">
        <v>1404.76982</v>
      </c>
      <c r="B1263">
        <v>0.28454000000000002</v>
      </c>
      <c r="D1263">
        <v>1404.7995800000001</v>
      </c>
      <c r="E1263">
        <v>2.9819999999999999E-2</v>
      </c>
      <c r="G1263">
        <v>1404.76982</v>
      </c>
      <c r="H1263">
        <v>0.28150999999999998</v>
      </c>
      <c r="J1263">
        <v>1404.78034</v>
      </c>
      <c r="K1263">
        <v>0.33178999999999997</v>
      </c>
      <c r="M1263">
        <v>1404.78034</v>
      </c>
      <c r="N1263">
        <v>0.25831999999999999</v>
      </c>
    </row>
    <row r="1264" spans="1:14">
      <c r="A1264">
        <v>1402.71306</v>
      </c>
      <c r="B1264">
        <v>0.25683</v>
      </c>
      <c r="D1264">
        <v>1402.74278</v>
      </c>
      <c r="E1264">
        <v>3.6630000000000003E-2</v>
      </c>
      <c r="G1264">
        <v>1402.71306</v>
      </c>
      <c r="H1264">
        <v>0.27817999999999998</v>
      </c>
      <c r="J1264">
        <v>1402.7235599999999</v>
      </c>
      <c r="K1264">
        <v>0.27793000000000001</v>
      </c>
      <c r="M1264">
        <v>1402.7235599999999</v>
      </c>
      <c r="N1264">
        <v>0.22386</v>
      </c>
    </row>
    <row r="1265" spans="1:14">
      <c r="A1265">
        <v>1400.6562899999999</v>
      </c>
      <c r="B1265">
        <v>0.25317000000000001</v>
      </c>
      <c r="D1265">
        <v>1400.68597</v>
      </c>
      <c r="E1265">
        <v>4.7960000000000003E-2</v>
      </c>
      <c r="G1265">
        <v>1400.6562899999999</v>
      </c>
      <c r="H1265">
        <v>0.27289000000000002</v>
      </c>
      <c r="J1265">
        <v>1400.66678</v>
      </c>
      <c r="K1265">
        <v>0.24786</v>
      </c>
      <c r="M1265">
        <v>1400.66678</v>
      </c>
      <c r="N1265">
        <v>0.21335000000000001</v>
      </c>
    </row>
    <row r="1266" spans="1:14">
      <c r="A1266">
        <v>1398.59953</v>
      </c>
      <c r="B1266">
        <v>0.26876</v>
      </c>
      <c r="D1266">
        <v>1398.62916</v>
      </c>
      <c r="E1266">
        <v>6.701E-2</v>
      </c>
      <c r="G1266">
        <v>1398.59953</v>
      </c>
      <c r="H1266">
        <v>0.26802999999999999</v>
      </c>
      <c r="J1266">
        <v>1398.61</v>
      </c>
      <c r="K1266">
        <v>0.23880000000000001</v>
      </c>
      <c r="M1266">
        <v>1398.61</v>
      </c>
      <c r="N1266">
        <v>0.22162000000000001</v>
      </c>
    </row>
    <row r="1267" spans="1:14">
      <c r="A1267">
        <v>1396.54277</v>
      </c>
      <c r="B1267">
        <v>0.29077999999999998</v>
      </c>
      <c r="D1267">
        <v>1396.5723499999999</v>
      </c>
      <c r="E1267">
        <v>9.7040000000000001E-2</v>
      </c>
      <c r="G1267">
        <v>1396.54277</v>
      </c>
      <c r="H1267">
        <v>0.26500000000000001</v>
      </c>
      <c r="J1267">
        <v>1396.55322</v>
      </c>
      <c r="K1267">
        <v>0.24676999999999999</v>
      </c>
      <c r="M1267">
        <v>1396.55322</v>
      </c>
      <c r="N1267">
        <v>0.24077999999999999</v>
      </c>
    </row>
    <row r="1268" spans="1:14">
      <c r="A1268">
        <v>1394.4860000000001</v>
      </c>
      <c r="B1268">
        <v>0.30740000000000001</v>
      </c>
      <c r="D1268">
        <v>1394.5155500000001</v>
      </c>
      <c r="E1268">
        <v>0.14213000000000001</v>
      </c>
      <c r="G1268">
        <v>1394.4860000000001</v>
      </c>
      <c r="H1268">
        <v>0.26451999999999998</v>
      </c>
      <c r="J1268">
        <v>1394.4964399999999</v>
      </c>
      <c r="K1268">
        <v>0.26734999999999998</v>
      </c>
      <c r="M1268">
        <v>1394.4964399999999</v>
      </c>
      <c r="N1268">
        <v>0.26365</v>
      </c>
    </row>
    <row r="1269" spans="1:14">
      <c r="A1269">
        <v>1392.4292399999999</v>
      </c>
      <c r="B1269">
        <v>0.31268000000000001</v>
      </c>
      <c r="D1269">
        <v>1392.45874</v>
      </c>
      <c r="E1269">
        <v>0.19827</v>
      </c>
      <c r="G1269">
        <v>1392.4292399999999</v>
      </c>
      <c r="H1269">
        <v>0.26511000000000001</v>
      </c>
      <c r="J1269">
        <v>1392.43966</v>
      </c>
      <c r="K1269">
        <v>0.29464000000000001</v>
      </c>
      <c r="M1269">
        <v>1392.43966</v>
      </c>
      <c r="N1269">
        <v>0.28272999999999998</v>
      </c>
    </row>
    <row r="1270" spans="1:14">
      <c r="A1270">
        <v>1390.37247</v>
      </c>
      <c r="B1270">
        <v>0.30719999999999997</v>
      </c>
      <c r="D1270">
        <v>1390.40193</v>
      </c>
      <c r="E1270">
        <v>0.25844</v>
      </c>
      <c r="G1270">
        <v>1390.37247</v>
      </c>
      <c r="H1270">
        <v>0.26469999999999999</v>
      </c>
      <c r="J1270">
        <v>1390.3828799999999</v>
      </c>
      <c r="K1270">
        <v>0.32302999999999998</v>
      </c>
      <c r="M1270">
        <v>1390.3828799999999</v>
      </c>
      <c r="N1270">
        <v>0.29337999999999997</v>
      </c>
    </row>
    <row r="1271" spans="1:14">
      <c r="A1271">
        <v>1388.3157100000001</v>
      </c>
      <c r="B1271">
        <v>0.29249000000000003</v>
      </c>
      <c r="D1271">
        <v>1388.34512</v>
      </c>
      <c r="E1271">
        <v>0.32556000000000002</v>
      </c>
      <c r="G1271">
        <v>1388.3157100000001</v>
      </c>
      <c r="H1271">
        <v>0.26767000000000002</v>
      </c>
      <c r="J1271">
        <v>1388.3261</v>
      </c>
      <c r="K1271">
        <v>0.34442</v>
      </c>
      <c r="M1271">
        <v>1388.3261</v>
      </c>
      <c r="N1271">
        <v>0.29418</v>
      </c>
    </row>
    <row r="1272" spans="1:14">
      <c r="A1272">
        <v>1386.2589499999999</v>
      </c>
      <c r="B1272">
        <v>0.26910000000000001</v>
      </c>
      <c r="D1272">
        <v>1386.2883200000001</v>
      </c>
      <c r="E1272">
        <v>0.38972000000000001</v>
      </c>
      <c r="G1272">
        <v>1386.2589499999999</v>
      </c>
      <c r="H1272">
        <v>0.27683999999999997</v>
      </c>
      <c r="J1272">
        <v>1386.2693300000001</v>
      </c>
      <c r="K1272">
        <v>0.34042</v>
      </c>
      <c r="M1272">
        <v>1386.2693300000001</v>
      </c>
      <c r="N1272">
        <v>0.28305000000000002</v>
      </c>
    </row>
    <row r="1273" spans="1:14">
      <c r="A1273">
        <v>1384.20218</v>
      </c>
      <c r="B1273">
        <v>0.24404999999999999</v>
      </c>
      <c r="D1273">
        <v>1384.2315100000001</v>
      </c>
      <c r="E1273">
        <v>0.42742999999999998</v>
      </c>
      <c r="G1273">
        <v>1384.20218</v>
      </c>
      <c r="H1273">
        <v>0.28565000000000002</v>
      </c>
      <c r="J1273">
        <v>1384.21255</v>
      </c>
      <c r="K1273">
        <v>0.30947999999999998</v>
      </c>
      <c r="M1273">
        <v>1384.21255</v>
      </c>
      <c r="N1273">
        <v>0.26436999999999999</v>
      </c>
    </row>
    <row r="1274" spans="1:14">
      <c r="A1274">
        <v>1382.1454200000001</v>
      </c>
      <c r="B1274">
        <v>0.22383</v>
      </c>
      <c r="D1274">
        <v>1382.1747</v>
      </c>
      <c r="E1274">
        <v>0.43264999999999998</v>
      </c>
      <c r="G1274">
        <v>1382.1454200000001</v>
      </c>
      <c r="H1274">
        <v>0.29207</v>
      </c>
      <c r="J1274">
        <v>1382.1557700000001</v>
      </c>
      <c r="K1274">
        <v>0.27146999999999999</v>
      </c>
      <c r="M1274">
        <v>1382.1557700000001</v>
      </c>
      <c r="N1274">
        <v>0.24478</v>
      </c>
    </row>
    <row r="1275" spans="1:14">
      <c r="A1275">
        <v>1380.0886499999999</v>
      </c>
      <c r="B1275">
        <v>0.21135000000000001</v>
      </c>
      <c r="D1275">
        <v>1380.11789</v>
      </c>
      <c r="E1275">
        <v>0.40723999999999999</v>
      </c>
      <c r="G1275">
        <v>1380.0886499999999</v>
      </c>
      <c r="H1275">
        <v>0.29902000000000001</v>
      </c>
      <c r="J1275">
        <v>1380.09899</v>
      </c>
      <c r="K1275">
        <v>0.23794999999999999</v>
      </c>
      <c r="M1275">
        <v>1380.09899</v>
      </c>
      <c r="N1275">
        <v>0.22728000000000001</v>
      </c>
    </row>
    <row r="1276" spans="1:14">
      <c r="A1276">
        <v>1378.03189</v>
      </c>
      <c r="B1276">
        <v>0.20751</v>
      </c>
      <c r="D1276">
        <v>1378.0610899999999</v>
      </c>
      <c r="E1276">
        <v>0.36285000000000001</v>
      </c>
      <c r="G1276">
        <v>1378.03189</v>
      </c>
      <c r="H1276">
        <v>0.30667</v>
      </c>
      <c r="J1276">
        <v>1378.0422100000001</v>
      </c>
      <c r="K1276">
        <v>0.20999000000000001</v>
      </c>
      <c r="M1276">
        <v>1378.0422100000001</v>
      </c>
      <c r="N1276">
        <v>0.21343000000000001</v>
      </c>
    </row>
    <row r="1277" spans="1:14">
      <c r="A1277">
        <v>1375.97513</v>
      </c>
      <c r="B1277">
        <v>0.21171000000000001</v>
      </c>
      <c r="D1277">
        <v>1376.0042800000001</v>
      </c>
      <c r="E1277">
        <v>0.32501999999999998</v>
      </c>
      <c r="G1277">
        <v>1375.97513</v>
      </c>
      <c r="H1277">
        <v>0.315</v>
      </c>
      <c r="J1277">
        <v>1375.98543</v>
      </c>
      <c r="K1277">
        <v>0.18579999999999999</v>
      </c>
      <c r="M1277">
        <v>1375.98543</v>
      </c>
      <c r="N1277">
        <v>0.20418</v>
      </c>
    </row>
    <row r="1278" spans="1:14">
      <c r="A1278">
        <v>1373.9183599999999</v>
      </c>
      <c r="B1278">
        <v>0.22406000000000001</v>
      </c>
      <c r="D1278">
        <v>1373.9474700000001</v>
      </c>
      <c r="E1278">
        <v>0.31745000000000001</v>
      </c>
      <c r="G1278">
        <v>1373.9183599999999</v>
      </c>
      <c r="H1278">
        <v>0.32532</v>
      </c>
      <c r="J1278">
        <v>1373.9286500000001</v>
      </c>
      <c r="K1278">
        <v>0.16619</v>
      </c>
      <c r="M1278">
        <v>1373.9286500000001</v>
      </c>
      <c r="N1278">
        <v>0.20127</v>
      </c>
    </row>
    <row r="1279" spans="1:14">
      <c r="A1279">
        <v>1371.8616</v>
      </c>
      <c r="B1279">
        <v>0.24043999999999999</v>
      </c>
      <c r="D1279">
        <v>1371.89066</v>
      </c>
      <c r="E1279">
        <v>0.34189000000000003</v>
      </c>
      <c r="G1279">
        <v>1371.8616</v>
      </c>
      <c r="H1279">
        <v>0.33473000000000003</v>
      </c>
      <c r="J1279">
        <v>1371.8718699999999</v>
      </c>
      <c r="K1279">
        <v>0.15359999999999999</v>
      </c>
      <c r="M1279">
        <v>1371.8718699999999</v>
      </c>
      <c r="N1279">
        <v>0.20476</v>
      </c>
    </row>
    <row r="1280" spans="1:14">
      <c r="A1280">
        <v>1369.80483</v>
      </c>
      <c r="B1280">
        <v>0.25502999999999998</v>
      </c>
      <c r="D1280">
        <v>1369.83386</v>
      </c>
      <c r="E1280">
        <v>0.37689</v>
      </c>
      <c r="G1280">
        <v>1369.80483</v>
      </c>
      <c r="H1280">
        <v>0.34198000000000001</v>
      </c>
      <c r="J1280">
        <v>1369.8150900000001</v>
      </c>
      <c r="K1280">
        <v>0.14666000000000001</v>
      </c>
      <c r="M1280">
        <v>1369.8150900000001</v>
      </c>
      <c r="N1280">
        <v>0.21152000000000001</v>
      </c>
    </row>
    <row r="1281" spans="1:14">
      <c r="A1281">
        <v>1367.7480700000001</v>
      </c>
      <c r="B1281">
        <v>0.26316000000000001</v>
      </c>
      <c r="D1281">
        <v>1367.7770499999999</v>
      </c>
      <c r="E1281">
        <v>0.40559000000000001</v>
      </c>
      <c r="G1281">
        <v>1367.7480700000001</v>
      </c>
      <c r="H1281">
        <v>0.34945999999999999</v>
      </c>
      <c r="J1281">
        <v>1367.7583099999999</v>
      </c>
      <c r="K1281">
        <v>0.14124999999999999</v>
      </c>
      <c r="M1281">
        <v>1367.7583099999999</v>
      </c>
      <c r="N1281">
        <v>0.21828</v>
      </c>
    </row>
    <row r="1282" spans="1:14">
      <c r="A1282">
        <v>1365.6913099999999</v>
      </c>
      <c r="B1282">
        <v>0.26091999999999999</v>
      </c>
      <c r="D1282">
        <v>1365.7202400000001</v>
      </c>
      <c r="E1282">
        <v>0.42525000000000002</v>
      </c>
      <c r="G1282">
        <v>1365.6913099999999</v>
      </c>
      <c r="H1282">
        <v>0.35572999999999999</v>
      </c>
      <c r="J1282">
        <v>1365.70153</v>
      </c>
      <c r="K1282">
        <v>0.13453000000000001</v>
      </c>
      <c r="M1282">
        <v>1365.70153</v>
      </c>
      <c r="N1282">
        <v>0.22251000000000001</v>
      </c>
    </row>
    <row r="1283" spans="1:14">
      <c r="A1283">
        <v>1363.63454</v>
      </c>
      <c r="B1283">
        <v>0.25045000000000001</v>
      </c>
      <c r="D1283">
        <v>1363.6634300000001</v>
      </c>
      <c r="E1283">
        <v>0.44340000000000002</v>
      </c>
      <c r="G1283">
        <v>1363.63454</v>
      </c>
      <c r="H1283">
        <v>0.36143999999999998</v>
      </c>
      <c r="J1283">
        <v>1363.6447499999999</v>
      </c>
      <c r="K1283">
        <v>0.12575</v>
      </c>
      <c r="M1283">
        <v>1363.6447499999999</v>
      </c>
      <c r="N1283">
        <v>0.22370999999999999</v>
      </c>
    </row>
    <row r="1284" spans="1:14">
      <c r="A1284">
        <v>1361.5777800000001</v>
      </c>
      <c r="B1284">
        <v>0.23655999999999999</v>
      </c>
      <c r="D1284">
        <v>1361.60663</v>
      </c>
      <c r="E1284">
        <v>0.46344000000000002</v>
      </c>
      <c r="G1284">
        <v>1361.5777800000001</v>
      </c>
      <c r="H1284">
        <v>0.36815999999999999</v>
      </c>
      <c r="J1284">
        <v>1361.58797</v>
      </c>
      <c r="K1284">
        <v>0.11552</v>
      </c>
      <c r="M1284">
        <v>1361.58797</v>
      </c>
      <c r="N1284">
        <v>0.22205</v>
      </c>
    </row>
    <row r="1285" spans="1:14">
      <c r="A1285">
        <v>1359.5210099999999</v>
      </c>
      <c r="B1285">
        <v>0.22347</v>
      </c>
      <c r="D1285">
        <v>1359.54982</v>
      </c>
      <c r="E1285">
        <v>0.47832000000000002</v>
      </c>
      <c r="G1285">
        <v>1359.5210099999999</v>
      </c>
      <c r="H1285">
        <v>0.37259999999999999</v>
      </c>
      <c r="J1285">
        <v>1359.5311899999999</v>
      </c>
      <c r="K1285">
        <v>0.10507</v>
      </c>
      <c r="M1285">
        <v>1359.5311899999999</v>
      </c>
      <c r="N1285">
        <v>0.21742</v>
      </c>
    </row>
    <row r="1286" spans="1:14">
      <c r="A1286">
        <v>1357.46425</v>
      </c>
      <c r="B1286">
        <v>0.21132999999999999</v>
      </c>
      <c r="D1286">
        <v>1357.4930099999999</v>
      </c>
      <c r="E1286">
        <v>0.4798</v>
      </c>
      <c r="G1286">
        <v>1357.46425</v>
      </c>
      <c r="H1286">
        <v>0.37424000000000002</v>
      </c>
      <c r="J1286">
        <v>1357.47441</v>
      </c>
      <c r="K1286">
        <v>9.4649999999999998E-2</v>
      </c>
      <c r="M1286">
        <v>1357.47441</v>
      </c>
      <c r="N1286">
        <v>0.20988000000000001</v>
      </c>
    </row>
    <row r="1287" spans="1:14">
      <c r="A1287">
        <v>1355.4074900000001</v>
      </c>
      <c r="B1287">
        <v>0.19921</v>
      </c>
      <c r="D1287">
        <v>1355.4362000000001</v>
      </c>
      <c r="E1287">
        <v>0.46323999999999999</v>
      </c>
      <c r="G1287">
        <v>1355.4074900000001</v>
      </c>
      <c r="H1287">
        <v>0.37519000000000002</v>
      </c>
      <c r="J1287">
        <v>1355.4176299999999</v>
      </c>
      <c r="K1287">
        <v>8.516E-2</v>
      </c>
      <c r="M1287">
        <v>1355.4176299999999</v>
      </c>
      <c r="N1287">
        <v>0.20021</v>
      </c>
    </row>
    <row r="1288" spans="1:14">
      <c r="A1288">
        <v>1353.3507199999999</v>
      </c>
      <c r="B1288">
        <v>0.18768000000000001</v>
      </c>
      <c r="D1288">
        <v>1353.3794</v>
      </c>
      <c r="E1288">
        <v>0.42997000000000002</v>
      </c>
      <c r="G1288">
        <v>1353.3507199999999</v>
      </c>
      <c r="H1288">
        <v>0.37622</v>
      </c>
      <c r="J1288">
        <v>1353.36085</v>
      </c>
      <c r="K1288">
        <v>7.8920000000000004E-2</v>
      </c>
      <c r="M1288">
        <v>1353.36085</v>
      </c>
      <c r="N1288">
        <v>0.19003999999999999</v>
      </c>
    </row>
    <row r="1289" spans="1:14">
      <c r="A1289">
        <v>1351.29396</v>
      </c>
      <c r="B1289">
        <v>0.17707999999999999</v>
      </c>
      <c r="D1289">
        <v>1351.32259</v>
      </c>
      <c r="E1289">
        <v>0.38830999999999999</v>
      </c>
      <c r="G1289">
        <v>1351.29396</v>
      </c>
      <c r="H1289">
        <v>0.37775999999999998</v>
      </c>
      <c r="J1289">
        <v>1351.3040800000001</v>
      </c>
      <c r="K1289">
        <v>7.5289999999999996E-2</v>
      </c>
      <c r="M1289">
        <v>1351.3040800000001</v>
      </c>
      <c r="N1289">
        <v>0.17973</v>
      </c>
    </row>
    <row r="1290" spans="1:14">
      <c r="A1290">
        <v>1349.2371900000001</v>
      </c>
      <c r="B1290">
        <v>0.1663</v>
      </c>
      <c r="D1290">
        <v>1349.2657799999999</v>
      </c>
      <c r="E1290">
        <v>0.34533999999999998</v>
      </c>
      <c r="G1290">
        <v>1349.2371900000001</v>
      </c>
      <c r="H1290">
        <v>0.37930999999999998</v>
      </c>
      <c r="J1290">
        <v>1349.2473</v>
      </c>
      <c r="K1290">
        <v>6.8169999999999994E-2</v>
      </c>
      <c r="M1290">
        <v>1349.2473</v>
      </c>
      <c r="N1290">
        <v>0.16696</v>
      </c>
    </row>
    <row r="1291" spans="1:14">
      <c r="A1291">
        <v>1347.1804299999999</v>
      </c>
      <c r="B1291">
        <v>0.15526999999999999</v>
      </c>
      <c r="D1291">
        <v>1347.2089699999999</v>
      </c>
      <c r="E1291">
        <v>0.30492000000000002</v>
      </c>
      <c r="G1291">
        <v>1347.1804299999999</v>
      </c>
      <c r="H1291">
        <v>0.37931999999999999</v>
      </c>
      <c r="J1291">
        <v>1347.1905200000001</v>
      </c>
      <c r="K1291">
        <v>5.4489999999999997E-2</v>
      </c>
      <c r="M1291">
        <v>1347.1905200000001</v>
      </c>
      <c r="N1291">
        <v>0.15118000000000001</v>
      </c>
    </row>
    <row r="1292" spans="1:14">
      <c r="A1292">
        <v>1345.1236699999999</v>
      </c>
      <c r="B1292">
        <v>0.14554</v>
      </c>
      <c r="D1292">
        <v>1345.1521600000001</v>
      </c>
      <c r="E1292">
        <v>0.26949000000000001</v>
      </c>
      <c r="G1292">
        <v>1345.1236699999999</v>
      </c>
      <c r="H1292">
        <v>0.37866</v>
      </c>
      <c r="J1292">
        <v>1345.13374</v>
      </c>
      <c r="K1292">
        <v>3.8899999999999997E-2</v>
      </c>
      <c r="M1292">
        <v>1345.13374</v>
      </c>
      <c r="N1292">
        <v>0.13563</v>
      </c>
    </row>
    <row r="1293" spans="1:14">
      <c r="A1293">
        <v>1343.0669</v>
      </c>
      <c r="B1293">
        <v>0.13819000000000001</v>
      </c>
      <c r="D1293">
        <v>1343.09536</v>
      </c>
      <c r="E1293">
        <v>0.23977999999999999</v>
      </c>
      <c r="G1293">
        <v>1343.0669</v>
      </c>
      <c r="H1293">
        <v>0.37916</v>
      </c>
      <c r="J1293">
        <v>1343.0769600000001</v>
      </c>
      <c r="K1293">
        <v>2.5940000000000001E-2</v>
      </c>
      <c r="M1293">
        <v>1343.0769600000001</v>
      </c>
      <c r="N1293">
        <v>0.12275999999999999</v>
      </c>
    </row>
    <row r="1294" spans="1:14">
      <c r="A1294">
        <v>1341.0101400000001</v>
      </c>
      <c r="B1294">
        <v>0.13258</v>
      </c>
      <c r="D1294">
        <v>1341.03855</v>
      </c>
      <c r="E1294">
        <v>0.21473999999999999</v>
      </c>
      <c r="G1294">
        <v>1341.0101400000001</v>
      </c>
      <c r="H1294">
        <v>0.38135000000000002</v>
      </c>
      <c r="J1294">
        <v>1341.02018</v>
      </c>
      <c r="K1294">
        <v>1.5520000000000001E-2</v>
      </c>
      <c r="M1294">
        <v>1341.02018</v>
      </c>
      <c r="N1294">
        <v>0.11212999999999999</v>
      </c>
    </row>
    <row r="1295" spans="1:14">
      <c r="A1295">
        <v>1338.9533699999999</v>
      </c>
      <c r="B1295">
        <v>0.12776000000000001</v>
      </c>
      <c r="D1295">
        <v>1338.9817399999999</v>
      </c>
      <c r="E1295">
        <v>0.19342000000000001</v>
      </c>
      <c r="G1295">
        <v>1338.9533699999999</v>
      </c>
      <c r="H1295">
        <v>0.3856</v>
      </c>
      <c r="J1295">
        <v>1338.9634000000001</v>
      </c>
      <c r="K1295">
        <v>7.1000000000000004E-3</v>
      </c>
      <c r="M1295">
        <v>1338.9634000000001</v>
      </c>
      <c r="N1295">
        <v>0.10328</v>
      </c>
    </row>
    <row r="1296" spans="1:14">
      <c r="A1296">
        <v>1336.89661</v>
      </c>
      <c r="B1296">
        <v>0.12470000000000001</v>
      </c>
      <c r="D1296">
        <v>1336.9249299999999</v>
      </c>
      <c r="E1296">
        <v>0.1764</v>
      </c>
      <c r="G1296">
        <v>1336.89661</v>
      </c>
      <c r="H1296">
        <v>0.38883000000000001</v>
      </c>
      <c r="J1296">
        <v>1336.90662</v>
      </c>
      <c r="K1296">
        <v>1.66E-3</v>
      </c>
      <c r="M1296">
        <v>1336.90662</v>
      </c>
      <c r="N1296">
        <v>9.7070000000000004E-2</v>
      </c>
    </row>
    <row r="1297" spans="1:14">
      <c r="A1297">
        <v>1334.8398500000001</v>
      </c>
      <c r="B1297">
        <v>0.12504000000000001</v>
      </c>
      <c r="D1297">
        <v>1334.8681300000001</v>
      </c>
      <c r="E1297">
        <v>0.16259000000000001</v>
      </c>
      <c r="G1297">
        <v>1334.8398500000001</v>
      </c>
      <c r="H1297">
        <v>0.38847999999999999</v>
      </c>
      <c r="J1297">
        <v>1334.8498400000001</v>
      </c>
      <c r="K1297">
        <v>0</v>
      </c>
      <c r="M1297">
        <v>1334.8498400000001</v>
      </c>
      <c r="N1297">
        <v>9.4149999999999998E-2</v>
      </c>
    </row>
    <row r="1298" spans="1:14">
      <c r="A1298">
        <v>1332.7830799999999</v>
      </c>
      <c r="B1298">
        <v>0.13</v>
      </c>
      <c r="D1298">
        <v>1332.81132</v>
      </c>
      <c r="E1298">
        <v>0.15090999999999999</v>
      </c>
      <c r="G1298">
        <v>1332.7830799999999</v>
      </c>
      <c r="H1298">
        <v>0.38573000000000002</v>
      </c>
      <c r="J1298">
        <v>1332.79306</v>
      </c>
      <c r="K1298">
        <v>2.8600000000000001E-3</v>
      </c>
      <c r="M1298">
        <v>1332.79306</v>
      </c>
      <c r="N1298">
        <v>9.5649999999999999E-2</v>
      </c>
    </row>
    <row r="1299" spans="1:14">
      <c r="A1299">
        <v>1330.72632</v>
      </c>
      <c r="B1299">
        <v>0.14026</v>
      </c>
      <c r="D1299">
        <v>1330.75451</v>
      </c>
      <c r="E1299">
        <v>0.14169000000000001</v>
      </c>
      <c r="G1299">
        <v>1330.72632</v>
      </c>
      <c r="H1299">
        <v>0.38080999999999998</v>
      </c>
      <c r="J1299">
        <v>1330.7362800000001</v>
      </c>
      <c r="K1299">
        <v>1.1820000000000001E-2</v>
      </c>
      <c r="M1299">
        <v>1330.7362800000001</v>
      </c>
      <c r="N1299">
        <v>0.10276</v>
      </c>
    </row>
    <row r="1300" spans="1:14">
      <c r="A1300">
        <v>1328.6695500000001</v>
      </c>
      <c r="B1300">
        <v>0.15584000000000001</v>
      </c>
      <c r="D1300">
        <v>1328.6976999999999</v>
      </c>
      <c r="E1300">
        <v>0.13503000000000001</v>
      </c>
      <c r="G1300">
        <v>1328.6695500000001</v>
      </c>
      <c r="H1300">
        <v>0.37431999999999999</v>
      </c>
      <c r="J1300">
        <v>1328.6795</v>
      </c>
      <c r="K1300">
        <v>2.921E-2</v>
      </c>
      <c r="M1300">
        <v>1328.6795</v>
      </c>
      <c r="N1300">
        <v>0.11582000000000001</v>
      </c>
    </row>
    <row r="1301" spans="1:14">
      <c r="A1301">
        <v>1326.6127899999999</v>
      </c>
      <c r="B1301">
        <v>0.17627999999999999</v>
      </c>
      <c r="D1301">
        <v>1326.6409000000001</v>
      </c>
      <c r="E1301">
        <v>0.13067000000000001</v>
      </c>
      <c r="G1301">
        <v>1326.6127899999999</v>
      </c>
      <c r="H1301">
        <v>0.36753999999999998</v>
      </c>
      <c r="J1301">
        <v>1326.6227200000001</v>
      </c>
      <c r="K1301">
        <v>5.7869999999999998E-2</v>
      </c>
      <c r="M1301">
        <v>1326.6227200000001</v>
      </c>
      <c r="N1301">
        <v>0.13486000000000001</v>
      </c>
    </row>
    <row r="1302" spans="1:14">
      <c r="A1302">
        <v>1324.55603</v>
      </c>
      <c r="B1302">
        <v>0.19935</v>
      </c>
      <c r="D1302">
        <v>1324.5840900000001</v>
      </c>
      <c r="E1302">
        <v>0.12812000000000001</v>
      </c>
      <c r="G1302">
        <v>1324.55603</v>
      </c>
      <c r="H1302">
        <v>0.35998000000000002</v>
      </c>
      <c r="J1302">
        <v>1324.56594</v>
      </c>
      <c r="K1302">
        <v>9.5759999999999998E-2</v>
      </c>
      <c r="M1302">
        <v>1324.56594</v>
      </c>
      <c r="N1302">
        <v>0.15725</v>
      </c>
    </row>
    <row r="1303" spans="1:14">
      <c r="A1303">
        <v>1322.49926</v>
      </c>
      <c r="B1303">
        <v>0.21864</v>
      </c>
      <c r="D1303">
        <v>1322.52728</v>
      </c>
      <c r="E1303">
        <v>0.12648999999999999</v>
      </c>
      <c r="G1303">
        <v>1322.49926</v>
      </c>
      <c r="H1303">
        <v>0.35091</v>
      </c>
      <c r="J1303">
        <v>1322.5091600000001</v>
      </c>
      <c r="K1303">
        <v>0.1265</v>
      </c>
      <c r="M1303">
        <v>1322.5091600000001</v>
      </c>
      <c r="N1303">
        <v>0.1744</v>
      </c>
    </row>
    <row r="1304" spans="1:14">
      <c r="A1304">
        <v>1320.4425000000001</v>
      </c>
      <c r="B1304">
        <v>0.22681999999999999</v>
      </c>
      <c r="D1304">
        <v>1320.47047</v>
      </c>
      <c r="E1304">
        <v>0.12556</v>
      </c>
      <c r="G1304">
        <v>1320.4425000000001</v>
      </c>
      <c r="H1304">
        <v>0.34194000000000002</v>
      </c>
      <c r="J1304">
        <v>1320.4523799999999</v>
      </c>
      <c r="K1304">
        <v>0.12931000000000001</v>
      </c>
      <c r="M1304">
        <v>1320.4523799999999</v>
      </c>
      <c r="N1304">
        <v>0.17796000000000001</v>
      </c>
    </row>
    <row r="1305" spans="1:14">
      <c r="A1305">
        <v>1318.38573</v>
      </c>
      <c r="B1305">
        <v>0.22356999999999999</v>
      </c>
      <c r="D1305">
        <v>1318.4136699999999</v>
      </c>
      <c r="E1305">
        <v>0.12564</v>
      </c>
      <c r="G1305">
        <v>1318.38573</v>
      </c>
      <c r="H1305">
        <v>0.33440999999999999</v>
      </c>
      <c r="J1305">
        <v>1318.3956000000001</v>
      </c>
      <c r="K1305">
        <v>0.10534</v>
      </c>
      <c r="M1305">
        <v>1318.3956000000001</v>
      </c>
      <c r="N1305">
        <v>0.16908000000000001</v>
      </c>
    </row>
    <row r="1306" spans="1:14">
      <c r="A1306">
        <v>1316.32897</v>
      </c>
      <c r="B1306">
        <v>0.21621000000000001</v>
      </c>
      <c r="D1306">
        <v>1316.3568600000001</v>
      </c>
      <c r="E1306">
        <v>0.12703999999999999</v>
      </c>
      <c r="G1306">
        <v>1316.32897</v>
      </c>
      <c r="H1306">
        <v>0.32679999999999998</v>
      </c>
      <c r="J1306">
        <v>1316.3388299999999</v>
      </c>
      <c r="K1306">
        <v>7.6009999999999994E-2</v>
      </c>
      <c r="M1306">
        <v>1316.3388299999999</v>
      </c>
      <c r="N1306">
        <v>0.15662000000000001</v>
      </c>
    </row>
    <row r="1307" spans="1:14">
      <c r="A1307">
        <v>1314.2722100000001</v>
      </c>
      <c r="B1307">
        <v>0.21115999999999999</v>
      </c>
      <c r="D1307">
        <v>1314.3000500000001</v>
      </c>
      <c r="E1307">
        <v>0.12963</v>
      </c>
      <c r="G1307">
        <v>1314.2722100000001</v>
      </c>
      <c r="H1307">
        <v>0.31895000000000001</v>
      </c>
      <c r="J1307">
        <v>1314.28205</v>
      </c>
      <c r="K1307">
        <v>5.543E-2</v>
      </c>
      <c r="M1307">
        <v>1314.28205</v>
      </c>
      <c r="N1307">
        <v>0.14768999999999999</v>
      </c>
    </row>
    <row r="1308" spans="1:14">
      <c r="A1308">
        <v>1312.2154399999999</v>
      </c>
      <c r="B1308">
        <v>0.21029999999999999</v>
      </c>
      <c r="D1308">
        <v>1312.24324</v>
      </c>
      <c r="E1308">
        <v>0.13306999999999999</v>
      </c>
      <c r="G1308">
        <v>1312.2154399999999</v>
      </c>
      <c r="H1308">
        <v>0.31267</v>
      </c>
      <c r="J1308">
        <v>1312.2252699999999</v>
      </c>
      <c r="K1308">
        <v>4.4389999999999999E-2</v>
      </c>
      <c r="M1308">
        <v>1312.2252699999999</v>
      </c>
      <c r="N1308">
        <v>0.14399999999999999</v>
      </c>
    </row>
    <row r="1309" spans="1:14">
      <c r="A1309">
        <v>1310.15868</v>
      </c>
      <c r="B1309">
        <v>0.21325</v>
      </c>
      <c r="D1309">
        <v>1310.1864399999999</v>
      </c>
      <c r="E1309">
        <v>0.13746</v>
      </c>
      <c r="G1309">
        <v>1310.15868</v>
      </c>
      <c r="H1309">
        <v>0.30754999999999999</v>
      </c>
      <c r="J1309">
        <v>1310.16849</v>
      </c>
      <c r="K1309">
        <v>4.0419999999999998E-2</v>
      </c>
      <c r="M1309">
        <v>1310.16849</v>
      </c>
      <c r="N1309">
        <v>0.14487</v>
      </c>
    </row>
    <row r="1310" spans="1:14">
      <c r="A1310">
        <v>1308.1019100000001</v>
      </c>
      <c r="B1310">
        <v>0.21892</v>
      </c>
      <c r="D1310">
        <v>1308.1296299999999</v>
      </c>
      <c r="E1310">
        <v>0.14230999999999999</v>
      </c>
      <c r="G1310">
        <v>1308.1019100000001</v>
      </c>
      <c r="H1310">
        <v>0.30319000000000002</v>
      </c>
      <c r="J1310">
        <v>1308.1117099999999</v>
      </c>
      <c r="K1310">
        <v>4.1700000000000001E-2</v>
      </c>
      <c r="M1310">
        <v>1308.1117099999999</v>
      </c>
      <c r="N1310">
        <v>0.14924000000000001</v>
      </c>
    </row>
    <row r="1311" spans="1:14">
      <c r="A1311">
        <v>1306.0451499999999</v>
      </c>
      <c r="B1311">
        <v>0.22628999999999999</v>
      </c>
      <c r="D1311">
        <v>1306.0728200000001</v>
      </c>
      <c r="E1311">
        <v>0.14615</v>
      </c>
      <c r="G1311">
        <v>1306.0451499999999</v>
      </c>
      <c r="H1311">
        <v>0.30069000000000001</v>
      </c>
      <c r="J1311">
        <v>1306.05493</v>
      </c>
      <c r="K1311">
        <v>4.6739999999999997E-2</v>
      </c>
      <c r="M1311">
        <v>1306.05493</v>
      </c>
      <c r="N1311">
        <v>0.15595999999999999</v>
      </c>
    </row>
    <row r="1312" spans="1:14">
      <c r="A1312">
        <v>1303.98839</v>
      </c>
      <c r="B1312">
        <v>0.23480999999999999</v>
      </c>
      <c r="D1312">
        <v>1304.0160100000001</v>
      </c>
      <c r="E1312">
        <v>0.14752000000000001</v>
      </c>
      <c r="G1312">
        <v>1303.98839</v>
      </c>
      <c r="H1312">
        <v>0.29941000000000001</v>
      </c>
      <c r="J1312">
        <v>1303.9981499999999</v>
      </c>
      <c r="K1312">
        <v>5.4539999999999998E-2</v>
      </c>
      <c r="M1312">
        <v>1303.9981499999999</v>
      </c>
      <c r="N1312">
        <v>0.16406999999999999</v>
      </c>
    </row>
    <row r="1313" spans="1:14">
      <c r="A1313">
        <v>1301.9316200000001</v>
      </c>
      <c r="B1313">
        <v>0.24526999999999999</v>
      </c>
      <c r="D1313">
        <v>1301.95921</v>
      </c>
      <c r="E1313">
        <v>0.14616999999999999</v>
      </c>
      <c r="G1313">
        <v>1301.9316200000001</v>
      </c>
      <c r="H1313">
        <v>0.29819000000000001</v>
      </c>
      <c r="J1313">
        <v>1301.94137</v>
      </c>
      <c r="K1313">
        <v>6.5790000000000001E-2</v>
      </c>
      <c r="M1313">
        <v>1301.94137</v>
      </c>
      <c r="N1313">
        <v>0.17415</v>
      </c>
    </row>
    <row r="1314" spans="1:14">
      <c r="A1314">
        <v>1299.8748599999999</v>
      </c>
      <c r="B1314">
        <v>0.25924999999999998</v>
      </c>
      <c r="D1314">
        <v>1299.9023999999999</v>
      </c>
      <c r="E1314">
        <v>0.14299000000000001</v>
      </c>
      <c r="G1314">
        <v>1299.8748599999999</v>
      </c>
      <c r="H1314">
        <v>0.29618</v>
      </c>
      <c r="J1314">
        <v>1299.8845899999999</v>
      </c>
      <c r="K1314">
        <v>8.2400000000000001E-2</v>
      </c>
      <c r="M1314">
        <v>1299.8845899999999</v>
      </c>
      <c r="N1314">
        <v>0.18848000000000001</v>
      </c>
    </row>
    <row r="1315" spans="1:14">
      <c r="A1315">
        <v>1297.81809</v>
      </c>
      <c r="B1315">
        <v>0.27783999999999998</v>
      </c>
      <c r="D1315">
        <v>1297.8455899999999</v>
      </c>
      <c r="E1315">
        <v>0.13897999999999999</v>
      </c>
      <c r="G1315">
        <v>1297.81809</v>
      </c>
      <c r="H1315">
        <v>0.29197000000000001</v>
      </c>
      <c r="J1315">
        <v>1297.82781</v>
      </c>
      <c r="K1315">
        <v>0.10725</v>
      </c>
      <c r="M1315">
        <v>1297.82781</v>
      </c>
      <c r="N1315">
        <v>0.21082999999999999</v>
      </c>
    </row>
    <row r="1316" spans="1:14">
      <c r="A1316">
        <v>1295.76133</v>
      </c>
      <c r="B1316">
        <v>0.30198000000000003</v>
      </c>
      <c r="D1316">
        <v>1295.7887800000001</v>
      </c>
      <c r="E1316">
        <v>0.13405</v>
      </c>
      <c r="G1316">
        <v>1295.76133</v>
      </c>
      <c r="H1316">
        <v>0.28610000000000002</v>
      </c>
      <c r="J1316">
        <v>1295.7710300000001</v>
      </c>
      <c r="K1316">
        <v>0.14491999999999999</v>
      </c>
      <c r="M1316">
        <v>1295.7710300000001</v>
      </c>
      <c r="N1316">
        <v>0.24596999999999999</v>
      </c>
    </row>
    <row r="1317" spans="1:14">
      <c r="A1317">
        <v>1293.7045700000001</v>
      </c>
      <c r="B1317">
        <v>0.33389999999999997</v>
      </c>
      <c r="D1317">
        <v>1293.73197</v>
      </c>
      <c r="E1317">
        <v>0.12719</v>
      </c>
      <c r="G1317">
        <v>1293.7045700000001</v>
      </c>
      <c r="H1317">
        <v>0.28049000000000002</v>
      </c>
      <c r="J1317">
        <v>1293.71425</v>
      </c>
      <c r="K1317">
        <v>0.20069000000000001</v>
      </c>
      <c r="M1317">
        <v>1293.71425</v>
      </c>
      <c r="N1317">
        <v>0.29803000000000002</v>
      </c>
    </row>
    <row r="1318" spans="1:14">
      <c r="A1318">
        <v>1291.6478</v>
      </c>
      <c r="B1318">
        <v>0.37726999999999999</v>
      </c>
      <c r="D1318">
        <v>1291.67517</v>
      </c>
      <c r="E1318">
        <v>0.11867</v>
      </c>
      <c r="G1318">
        <v>1291.6478</v>
      </c>
      <c r="H1318">
        <v>0.27467999999999998</v>
      </c>
      <c r="J1318">
        <v>1291.6574700000001</v>
      </c>
      <c r="K1318">
        <v>0.27660000000000001</v>
      </c>
      <c r="M1318">
        <v>1291.6574700000001</v>
      </c>
      <c r="N1318">
        <v>0.36851</v>
      </c>
    </row>
    <row r="1319" spans="1:14">
      <c r="A1319">
        <v>1289.59104</v>
      </c>
      <c r="B1319">
        <v>0.43531999999999998</v>
      </c>
      <c r="D1319">
        <v>1289.6183599999999</v>
      </c>
      <c r="E1319">
        <v>0.11185</v>
      </c>
      <c r="G1319">
        <v>1289.59104</v>
      </c>
      <c r="H1319">
        <v>0.26729000000000003</v>
      </c>
      <c r="J1319">
        <v>1289.60069</v>
      </c>
      <c r="K1319">
        <v>0.36935000000000001</v>
      </c>
      <c r="M1319">
        <v>1289.60069</v>
      </c>
      <c r="N1319">
        <v>0.45473000000000002</v>
      </c>
    </row>
    <row r="1320" spans="1:14">
      <c r="A1320">
        <v>1287.5342700000001</v>
      </c>
      <c r="B1320">
        <v>0.50875000000000004</v>
      </c>
      <c r="D1320">
        <v>1287.5615499999999</v>
      </c>
      <c r="E1320">
        <v>0.11161</v>
      </c>
      <c r="G1320">
        <v>1287.5342700000001</v>
      </c>
      <c r="H1320">
        <v>0.25916</v>
      </c>
      <c r="J1320">
        <v>1287.5439100000001</v>
      </c>
      <c r="K1320">
        <v>0.47345999999999999</v>
      </c>
      <c r="M1320">
        <v>1287.5439100000001</v>
      </c>
      <c r="N1320">
        <v>0.55079999999999996</v>
      </c>
    </row>
    <row r="1321" spans="1:14">
      <c r="A1321">
        <v>1285.4775099999999</v>
      </c>
      <c r="B1321">
        <v>0.59519</v>
      </c>
      <c r="D1321">
        <v>1285.5047400000001</v>
      </c>
      <c r="E1321">
        <v>0.1208</v>
      </c>
      <c r="G1321">
        <v>1285.4775099999999</v>
      </c>
      <c r="H1321">
        <v>0.25194</v>
      </c>
      <c r="J1321">
        <v>1285.48713</v>
      </c>
      <c r="K1321">
        <v>0.58494000000000002</v>
      </c>
      <c r="M1321">
        <v>1285.48713</v>
      </c>
      <c r="N1321">
        <v>0.65017999999999998</v>
      </c>
    </row>
    <row r="1322" spans="1:14">
      <c r="A1322">
        <v>1283.42075</v>
      </c>
      <c r="B1322">
        <v>0.69147999999999998</v>
      </c>
      <c r="D1322">
        <v>1283.44794</v>
      </c>
      <c r="E1322">
        <v>0.13879</v>
      </c>
      <c r="G1322">
        <v>1283.42075</v>
      </c>
      <c r="H1322">
        <v>0.24546999999999999</v>
      </c>
      <c r="J1322">
        <v>1283.4303500000001</v>
      </c>
      <c r="K1322">
        <v>0.70223999999999998</v>
      </c>
      <c r="M1322">
        <v>1283.4303500000001</v>
      </c>
      <c r="N1322">
        <v>0.74902999999999997</v>
      </c>
    </row>
    <row r="1323" spans="1:14">
      <c r="A1323">
        <v>1281.3639800000001</v>
      </c>
      <c r="B1323">
        <v>0.79381999999999997</v>
      </c>
      <c r="D1323">
        <v>1281.39113</v>
      </c>
      <c r="E1323">
        <v>0.16274</v>
      </c>
      <c r="G1323">
        <v>1281.3639800000001</v>
      </c>
      <c r="H1323">
        <v>0.23882999999999999</v>
      </c>
      <c r="J1323">
        <v>1281.3735799999999</v>
      </c>
      <c r="K1323">
        <v>0.82491000000000003</v>
      </c>
      <c r="M1323">
        <v>1281.3735799999999</v>
      </c>
      <c r="N1323">
        <v>0.84709000000000001</v>
      </c>
    </row>
    <row r="1324" spans="1:14">
      <c r="A1324">
        <v>1279.3072199999999</v>
      </c>
      <c r="B1324">
        <v>0.89651999999999998</v>
      </c>
      <c r="D1324">
        <v>1279.3343199999999</v>
      </c>
      <c r="E1324">
        <v>0.18942000000000001</v>
      </c>
      <c r="G1324">
        <v>1279.3072199999999</v>
      </c>
      <c r="H1324">
        <v>0.23215</v>
      </c>
      <c r="J1324">
        <v>1279.3168000000001</v>
      </c>
      <c r="K1324">
        <v>0.95065</v>
      </c>
      <c r="M1324">
        <v>1279.3168000000001</v>
      </c>
      <c r="N1324">
        <v>0.94550000000000001</v>
      </c>
    </row>
    <row r="1325" spans="1:14">
      <c r="A1325">
        <v>1277.25045</v>
      </c>
      <c r="B1325">
        <v>0.99519000000000002</v>
      </c>
      <c r="D1325">
        <v>1277.2775099999999</v>
      </c>
      <c r="E1325">
        <v>0.21573000000000001</v>
      </c>
      <c r="G1325">
        <v>1277.25045</v>
      </c>
      <c r="H1325">
        <v>0.22561999999999999</v>
      </c>
      <c r="J1325">
        <v>1277.2600199999999</v>
      </c>
      <c r="K1325">
        <v>1.0758099999999999</v>
      </c>
      <c r="M1325">
        <v>1277.2600199999999</v>
      </c>
      <c r="N1325">
        <v>1.04558</v>
      </c>
    </row>
    <row r="1326" spans="1:14">
      <c r="A1326">
        <v>1275.1936900000001</v>
      </c>
      <c r="B1326">
        <v>1.0887800000000001</v>
      </c>
      <c r="D1326">
        <v>1275.2207100000001</v>
      </c>
      <c r="E1326">
        <v>0.23891000000000001</v>
      </c>
      <c r="G1326">
        <v>1275.1936900000001</v>
      </c>
      <c r="H1326">
        <v>0.21895999999999999</v>
      </c>
      <c r="J1326">
        <v>1275.2032400000001</v>
      </c>
      <c r="K1326">
        <v>1.1977899999999999</v>
      </c>
      <c r="M1326">
        <v>1275.2032400000001</v>
      </c>
      <c r="N1326">
        <v>1.1478299999999999</v>
      </c>
    </row>
    <row r="1327" spans="1:14">
      <c r="A1327">
        <v>1273.1369299999999</v>
      </c>
      <c r="B1327">
        <v>1.17536</v>
      </c>
      <c r="D1327">
        <v>1273.1639</v>
      </c>
      <c r="E1327">
        <v>0.25762000000000002</v>
      </c>
      <c r="G1327">
        <v>1273.1369299999999</v>
      </c>
      <c r="H1327">
        <v>0.21284</v>
      </c>
      <c r="J1327">
        <v>1273.1464599999999</v>
      </c>
      <c r="K1327">
        <v>1.31318</v>
      </c>
      <c r="M1327">
        <v>1273.1464599999999</v>
      </c>
      <c r="N1327">
        <v>1.2488699999999999</v>
      </c>
    </row>
    <row r="1328" spans="1:14">
      <c r="A1328">
        <v>1271.08016</v>
      </c>
      <c r="B1328">
        <v>1.2484500000000001</v>
      </c>
      <c r="D1328">
        <v>1271.10709</v>
      </c>
      <c r="E1328">
        <v>0.27137</v>
      </c>
      <c r="G1328">
        <v>1271.08016</v>
      </c>
      <c r="H1328">
        <v>0.20845</v>
      </c>
      <c r="J1328">
        <v>1271.08968</v>
      </c>
      <c r="K1328">
        <v>1.41425</v>
      </c>
      <c r="M1328">
        <v>1271.08968</v>
      </c>
      <c r="N1328">
        <v>1.3378000000000001</v>
      </c>
    </row>
    <row r="1329" spans="1:14">
      <c r="A1329">
        <v>1269.0234</v>
      </c>
      <c r="B1329">
        <v>1.2969900000000001</v>
      </c>
      <c r="D1329">
        <v>1269.0502799999999</v>
      </c>
      <c r="E1329">
        <v>0.27965000000000001</v>
      </c>
      <c r="G1329">
        <v>1269.0234</v>
      </c>
      <c r="H1329">
        <v>0.20552999999999999</v>
      </c>
      <c r="J1329">
        <v>1269.0328999999999</v>
      </c>
      <c r="K1329">
        <v>1.4873400000000001</v>
      </c>
      <c r="M1329">
        <v>1269.0328999999999</v>
      </c>
      <c r="N1329">
        <v>1.3965700000000001</v>
      </c>
    </row>
    <row r="1330" spans="1:14">
      <c r="A1330">
        <v>1266.9666299999999</v>
      </c>
      <c r="B1330">
        <v>1.31243</v>
      </c>
      <c r="D1330">
        <v>1266.9934800000001</v>
      </c>
      <c r="E1330">
        <v>0.28262999999999999</v>
      </c>
      <c r="G1330">
        <v>1266.9666299999999</v>
      </c>
      <c r="H1330">
        <v>0.20321</v>
      </c>
      <c r="J1330">
        <v>1266.97612</v>
      </c>
      <c r="K1330">
        <v>1.51878</v>
      </c>
      <c r="M1330">
        <v>1266.97612</v>
      </c>
      <c r="N1330">
        <v>1.4101399999999999</v>
      </c>
    </row>
    <row r="1331" spans="1:14">
      <c r="A1331">
        <v>1264.90987</v>
      </c>
      <c r="B1331">
        <v>1.30145</v>
      </c>
      <c r="D1331">
        <v>1264.93667</v>
      </c>
      <c r="E1331">
        <v>0.28078999999999998</v>
      </c>
      <c r="G1331">
        <v>1264.90987</v>
      </c>
      <c r="H1331">
        <v>0.20133999999999999</v>
      </c>
      <c r="J1331">
        <v>1264.9193399999999</v>
      </c>
      <c r="K1331">
        <v>1.5086900000000001</v>
      </c>
      <c r="M1331">
        <v>1264.9193399999999</v>
      </c>
      <c r="N1331">
        <v>1.3813800000000001</v>
      </c>
    </row>
    <row r="1332" spans="1:14">
      <c r="A1332">
        <v>1262.85311</v>
      </c>
      <c r="B1332">
        <v>1.2857000000000001</v>
      </c>
      <c r="D1332">
        <v>1262.87986</v>
      </c>
      <c r="E1332">
        <v>0.27510000000000001</v>
      </c>
      <c r="G1332">
        <v>1262.85311</v>
      </c>
      <c r="H1332">
        <v>0.19997999999999999</v>
      </c>
      <c r="J1332">
        <v>1262.86256</v>
      </c>
      <c r="K1332">
        <v>1.4762299999999999</v>
      </c>
      <c r="M1332">
        <v>1262.86256</v>
      </c>
      <c r="N1332">
        <v>1.3344499999999999</v>
      </c>
    </row>
    <row r="1333" spans="1:14">
      <c r="A1333">
        <v>1260.7963400000001</v>
      </c>
      <c r="B1333">
        <v>1.28443</v>
      </c>
      <c r="D1333">
        <v>1260.82305</v>
      </c>
      <c r="E1333">
        <v>0.26693</v>
      </c>
      <c r="G1333">
        <v>1260.7963400000001</v>
      </c>
      <c r="H1333">
        <v>0.19949</v>
      </c>
      <c r="J1333">
        <v>1260.8057799999999</v>
      </c>
      <c r="K1333">
        <v>1.4471000000000001</v>
      </c>
      <c r="M1333">
        <v>1260.8057799999999</v>
      </c>
      <c r="N1333">
        <v>1.2980400000000001</v>
      </c>
    </row>
    <row r="1334" spans="1:14">
      <c r="A1334">
        <v>1258.7395799999999</v>
      </c>
      <c r="B1334">
        <v>1.29955</v>
      </c>
      <c r="D1334">
        <v>1258.7662499999999</v>
      </c>
      <c r="E1334">
        <v>0.25733</v>
      </c>
      <c r="G1334">
        <v>1258.7395799999999</v>
      </c>
      <c r="H1334">
        <v>0.19994000000000001</v>
      </c>
      <c r="J1334">
        <v>1258.749</v>
      </c>
      <c r="K1334">
        <v>1.4369099999999999</v>
      </c>
      <c r="M1334">
        <v>1258.749</v>
      </c>
      <c r="N1334">
        <v>1.28651</v>
      </c>
    </row>
    <row r="1335" spans="1:14">
      <c r="A1335">
        <v>1256.68281</v>
      </c>
      <c r="B1335">
        <v>1.3214900000000001</v>
      </c>
      <c r="D1335">
        <v>1256.7094400000001</v>
      </c>
      <c r="E1335">
        <v>0.24784999999999999</v>
      </c>
      <c r="G1335">
        <v>1256.68281</v>
      </c>
      <c r="H1335">
        <v>0.20019000000000001</v>
      </c>
      <c r="J1335">
        <v>1256.6922199999999</v>
      </c>
      <c r="K1335">
        <v>1.44824</v>
      </c>
      <c r="M1335">
        <v>1256.6922199999999</v>
      </c>
      <c r="N1335">
        <v>1.2978499999999999</v>
      </c>
    </row>
    <row r="1336" spans="1:14">
      <c r="A1336">
        <v>1254.6260500000001</v>
      </c>
      <c r="B1336">
        <v>1.3445100000000001</v>
      </c>
      <c r="D1336">
        <v>1254.65263</v>
      </c>
      <c r="E1336">
        <v>0.23977999999999999</v>
      </c>
      <c r="G1336">
        <v>1254.6260500000001</v>
      </c>
      <c r="H1336">
        <v>0.19980999999999999</v>
      </c>
      <c r="J1336">
        <v>1254.63544</v>
      </c>
      <c r="K1336">
        <v>1.47611</v>
      </c>
      <c r="M1336">
        <v>1254.63544</v>
      </c>
      <c r="N1336">
        <v>1.31989</v>
      </c>
    </row>
    <row r="1337" spans="1:14">
      <c r="A1337">
        <v>1252.5692899999999</v>
      </c>
      <c r="B1337">
        <v>1.3675900000000001</v>
      </c>
      <c r="D1337">
        <v>1252.59582</v>
      </c>
      <c r="E1337">
        <v>0.23358000000000001</v>
      </c>
      <c r="G1337">
        <v>1252.5692899999999</v>
      </c>
      <c r="H1337">
        <v>0.19955999999999999</v>
      </c>
      <c r="J1337">
        <v>1252.5786599999999</v>
      </c>
      <c r="K1337">
        <v>1.50983</v>
      </c>
      <c r="M1337">
        <v>1252.5786599999999</v>
      </c>
      <c r="N1337">
        <v>1.33816</v>
      </c>
    </row>
    <row r="1338" spans="1:14">
      <c r="A1338">
        <v>1250.51252</v>
      </c>
      <c r="B1338">
        <v>1.3847499999999999</v>
      </c>
      <c r="D1338">
        <v>1250.5390199999999</v>
      </c>
      <c r="E1338">
        <v>0.2298</v>
      </c>
      <c r="G1338">
        <v>1250.51252</v>
      </c>
      <c r="H1338">
        <v>0.20041</v>
      </c>
      <c r="J1338">
        <v>1250.52188</v>
      </c>
      <c r="K1338">
        <v>1.534</v>
      </c>
      <c r="M1338">
        <v>1250.52188</v>
      </c>
      <c r="N1338">
        <v>1.3422499999999999</v>
      </c>
    </row>
    <row r="1339" spans="1:14">
      <c r="A1339">
        <v>1248.4557600000001</v>
      </c>
      <c r="B1339">
        <v>1.38411</v>
      </c>
      <c r="D1339">
        <v>1248.4822099999999</v>
      </c>
      <c r="E1339">
        <v>0.22852</v>
      </c>
      <c r="G1339">
        <v>1248.4557600000001</v>
      </c>
      <c r="H1339">
        <v>0.20255999999999999</v>
      </c>
      <c r="J1339">
        <v>1248.4650999999999</v>
      </c>
      <c r="K1339">
        <v>1.5365899999999999</v>
      </c>
      <c r="M1339">
        <v>1248.4650999999999</v>
      </c>
      <c r="N1339">
        <v>1.3269299999999999</v>
      </c>
    </row>
    <row r="1340" spans="1:14">
      <c r="A1340">
        <v>1246.3989899999999</v>
      </c>
      <c r="B1340">
        <v>1.3569800000000001</v>
      </c>
      <c r="D1340">
        <v>1246.4254000000001</v>
      </c>
      <c r="E1340">
        <v>0.22953000000000001</v>
      </c>
      <c r="G1340">
        <v>1246.3989899999999</v>
      </c>
      <c r="H1340">
        <v>0.20507</v>
      </c>
      <c r="J1340">
        <v>1246.40832</v>
      </c>
      <c r="K1340">
        <v>1.5141899999999999</v>
      </c>
      <c r="M1340">
        <v>1246.40832</v>
      </c>
      <c r="N1340">
        <v>1.2896799999999999</v>
      </c>
    </row>
    <row r="1341" spans="1:14">
      <c r="A1341">
        <v>1244.34223</v>
      </c>
      <c r="B1341">
        <v>1.3037700000000001</v>
      </c>
      <c r="D1341">
        <v>1244.36859</v>
      </c>
      <c r="E1341">
        <v>0.23316999999999999</v>
      </c>
      <c r="G1341">
        <v>1244.34223</v>
      </c>
      <c r="H1341">
        <v>0.20684</v>
      </c>
      <c r="J1341">
        <v>1244.3515500000001</v>
      </c>
      <c r="K1341">
        <v>1.46851</v>
      </c>
      <c r="M1341">
        <v>1244.3515500000001</v>
      </c>
      <c r="N1341">
        <v>1.2304200000000001</v>
      </c>
    </row>
    <row r="1342" spans="1:14">
      <c r="A1342">
        <v>1242.28547</v>
      </c>
      <c r="B1342">
        <v>1.23105</v>
      </c>
      <c r="D1342">
        <v>1242.31179</v>
      </c>
      <c r="E1342">
        <v>0.23974000000000001</v>
      </c>
      <c r="G1342">
        <v>1242.28547</v>
      </c>
      <c r="H1342">
        <v>0.20718</v>
      </c>
      <c r="J1342">
        <v>1242.29477</v>
      </c>
      <c r="K1342">
        <v>1.40378</v>
      </c>
      <c r="M1342">
        <v>1242.29477</v>
      </c>
      <c r="N1342">
        <v>1.1536900000000001</v>
      </c>
    </row>
    <row r="1343" spans="1:14">
      <c r="A1343">
        <v>1240.2286999999999</v>
      </c>
      <c r="B1343">
        <v>1.14636</v>
      </c>
      <c r="D1343">
        <v>1240.2549799999999</v>
      </c>
      <c r="E1343">
        <v>0.2492</v>
      </c>
      <c r="G1343">
        <v>1240.2286999999999</v>
      </c>
      <c r="H1343">
        <v>0.20629</v>
      </c>
      <c r="J1343">
        <v>1240.2379900000001</v>
      </c>
      <c r="K1343">
        <v>1.32612</v>
      </c>
      <c r="M1343">
        <v>1240.2379900000001</v>
      </c>
      <c r="N1343">
        <v>1.0670500000000001</v>
      </c>
    </row>
    <row r="1344" spans="1:14">
      <c r="A1344">
        <v>1238.1719399999999</v>
      </c>
      <c r="B1344">
        <v>1.05644</v>
      </c>
      <c r="D1344">
        <v>1238.1981699999999</v>
      </c>
      <c r="E1344">
        <v>0.26184000000000002</v>
      </c>
      <c r="G1344">
        <v>1238.1719399999999</v>
      </c>
      <c r="H1344">
        <v>0.20444000000000001</v>
      </c>
      <c r="J1344">
        <v>1238.18121</v>
      </c>
      <c r="K1344">
        <v>1.24194</v>
      </c>
      <c r="M1344">
        <v>1238.18121</v>
      </c>
      <c r="N1344">
        <v>0.97748000000000002</v>
      </c>
    </row>
    <row r="1345" spans="1:14">
      <c r="A1345">
        <v>1236.11517</v>
      </c>
      <c r="B1345">
        <v>0.96823000000000004</v>
      </c>
      <c r="D1345">
        <v>1236.1413600000001</v>
      </c>
      <c r="E1345">
        <v>0.27816999999999997</v>
      </c>
      <c r="G1345">
        <v>1236.11517</v>
      </c>
      <c r="H1345">
        <v>0.20104</v>
      </c>
      <c r="J1345">
        <v>1236.1244300000001</v>
      </c>
      <c r="K1345">
        <v>1.1579200000000001</v>
      </c>
      <c r="M1345">
        <v>1236.1244300000001</v>
      </c>
      <c r="N1345">
        <v>0.89083999999999997</v>
      </c>
    </row>
    <row r="1346" spans="1:14">
      <c r="A1346">
        <v>1234.0584100000001</v>
      </c>
      <c r="B1346">
        <v>0.88863000000000003</v>
      </c>
      <c r="D1346">
        <v>1234.08455</v>
      </c>
      <c r="E1346">
        <v>0.29873</v>
      </c>
      <c r="G1346">
        <v>1234.0584100000001</v>
      </c>
      <c r="H1346">
        <v>0.19553999999999999</v>
      </c>
      <c r="J1346">
        <v>1234.06765</v>
      </c>
      <c r="K1346">
        <v>1.07958</v>
      </c>
      <c r="M1346">
        <v>1234.06765</v>
      </c>
      <c r="N1346">
        <v>0.81237999999999999</v>
      </c>
    </row>
    <row r="1347" spans="1:14">
      <c r="A1347">
        <v>1232.0016499999999</v>
      </c>
      <c r="B1347">
        <v>0.82164000000000004</v>
      </c>
      <c r="D1347">
        <v>1232.02775</v>
      </c>
      <c r="E1347">
        <v>0.32547999999999999</v>
      </c>
      <c r="G1347">
        <v>1232.0016499999999</v>
      </c>
      <c r="H1347">
        <v>0.18806999999999999</v>
      </c>
      <c r="J1347">
        <v>1232.0108700000001</v>
      </c>
      <c r="K1347">
        <v>1.00939</v>
      </c>
      <c r="M1347">
        <v>1232.0108700000001</v>
      </c>
      <c r="N1347">
        <v>0.74624000000000001</v>
      </c>
    </row>
    <row r="1348" spans="1:14">
      <c r="A1348">
        <v>1229.94488</v>
      </c>
      <c r="B1348">
        <v>0.76783999999999997</v>
      </c>
      <c r="D1348">
        <v>1229.9709399999999</v>
      </c>
      <c r="E1348">
        <v>0.36092999999999997</v>
      </c>
      <c r="G1348">
        <v>1229.94488</v>
      </c>
      <c r="H1348">
        <v>0.17942</v>
      </c>
      <c r="J1348">
        <v>1229.95409</v>
      </c>
      <c r="K1348">
        <v>0.94808000000000003</v>
      </c>
      <c r="M1348">
        <v>1229.95409</v>
      </c>
      <c r="N1348">
        <v>0.69447999999999999</v>
      </c>
    </row>
    <row r="1349" spans="1:14">
      <c r="A1349">
        <v>1227.8881200000001</v>
      </c>
      <c r="B1349">
        <v>0.72607999999999995</v>
      </c>
      <c r="D1349">
        <v>1227.9141299999999</v>
      </c>
      <c r="E1349">
        <v>0.40572999999999998</v>
      </c>
      <c r="G1349">
        <v>1227.8881200000001</v>
      </c>
      <c r="H1349">
        <v>0.17002</v>
      </c>
      <c r="J1349">
        <v>1227.8973100000001</v>
      </c>
      <c r="K1349">
        <v>0.89483999999999997</v>
      </c>
      <c r="M1349">
        <v>1227.8973100000001</v>
      </c>
      <c r="N1349">
        <v>0.65593000000000001</v>
      </c>
    </row>
    <row r="1350" spans="1:14">
      <c r="A1350">
        <v>1225.8313499999999</v>
      </c>
      <c r="B1350">
        <v>0.69403999999999999</v>
      </c>
      <c r="D1350">
        <v>1225.8573200000001</v>
      </c>
      <c r="E1350">
        <v>0.46028999999999998</v>
      </c>
      <c r="G1350">
        <v>1225.8313499999999</v>
      </c>
      <c r="H1350">
        <v>0.159</v>
      </c>
      <c r="J1350">
        <v>1225.8405299999999</v>
      </c>
      <c r="K1350">
        <v>0.84818000000000005</v>
      </c>
      <c r="M1350">
        <v>1225.8405299999999</v>
      </c>
      <c r="N1350">
        <v>0.62800999999999996</v>
      </c>
    </row>
    <row r="1351" spans="1:14">
      <c r="A1351">
        <v>1223.77459</v>
      </c>
      <c r="B1351">
        <v>0.66871999999999998</v>
      </c>
      <c r="D1351">
        <v>1223.80052</v>
      </c>
      <c r="E1351">
        <v>0.52468999999999999</v>
      </c>
      <c r="G1351">
        <v>1223.77459</v>
      </c>
      <c r="H1351">
        <v>0.14704</v>
      </c>
      <c r="J1351">
        <v>1223.7837500000001</v>
      </c>
      <c r="K1351">
        <v>0.80735999999999997</v>
      </c>
      <c r="M1351">
        <v>1223.7837500000001</v>
      </c>
      <c r="N1351">
        <v>0.60879000000000005</v>
      </c>
    </row>
    <row r="1352" spans="1:14">
      <c r="A1352">
        <v>1221.71783</v>
      </c>
      <c r="B1352">
        <v>0.64793999999999996</v>
      </c>
      <c r="D1352">
        <v>1221.74371</v>
      </c>
      <c r="E1352">
        <v>0.59643000000000002</v>
      </c>
      <c r="G1352">
        <v>1221.71783</v>
      </c>
      <c r="H1352">
        <v>0.1366</v>
      </c>
      <c r="J1352">
        <v>1221.7269699999999</v>
      </c>
      <c r="K1352">
        <v>0.77088999999999996</v>
      </c>
      <c r="M1352">
        <v>1221.7269699999999</v>
      </c>
      <c r="N1352">
        <v>0.59560000000000002</v>
      </c>
    </row>
    <row r="1353" spans="1:14">
      <c r="A1353">
        <v>1219.6610599999999</v>
      </c>
      <c r="B1353">
        <v>0.63049999999999995</v>
      </c>
      <c r="D1353">
        <v>1219.6868999999999</v>
      </c>
      <c r="E1353">
        <v>0.67290000000000005</v>
      </c>
      <c r="G1353">
        <v>1219.6610599999999</v>
      </c>
      <c r="H1353">
        <v>0.12809000000000001</v>
      </c>
      <c r="J1353">
        <v>1219.67019</v>
      </c>
      <c r="K1353">
        <v>0.73689000000000004</v>
      </c>
      <c r="M1353">
        <v>1219.67019</v>
      </c>
      <c r="N1353">
        <v>0.58526</v>
      </c>
    </row>
    <row r="1354" spans="1:14">
      <c r="A1354">
        <v>1217.6043</v>
      </c>
      <c r="B1354">
        <v>0.61551</v>
      </c>
      <c r="D1354">
        <v>1217.6300900000001</v>
      </c>
      <c r="E1354">
        <v>0.75090999999999997</v>
      </c>
      <c r="G1354">
        <v>1217.6043</v>
      </c>
      <c r="H1354">
        <v>0.12118</v>
      </c>
      <c r="J1354">
        <v>1217.6134099999999</v>
      </c>
      <c r="K1354">
        <v>0.70543</v>
      </c>
      <c r="M1354">
        <v>1217.6134099999999</v>
      </c>
      <c r="N1354">
        <v>0.57611000000000001</v>
      </c>
    </row>
    <row r="1355" spans="1:14">
      <c r="A1355">
        <v>1215.5475300000001</v>
      </c>
      <c r="B1355">
        <v>0.60351999999999995</v>
      </c>
      <c r="D1355">
        <v>1215.57329</v>
      </c>
      <c r="E1355">
        <v>0.82471000000000005</v>
      </c>
      <c r="G1355">
        <v>1215.5475300000001</v>
      </c>
      <c r="H1355">
        <v>0.1167</v>
      </c>
      <c r="J1355">
        <v>1215.55663</v>
      </c>
      <c r="K1355">
        <v>0.67849000000000004</v>
      </c>
      <c r="M1355">
        <v>1215.55663</v>
      </c>
      <c r="N1355">
        <v>0.56818999999999997</v>
      </c>
    </row>
    <row r="1356" spans="1:14">
      <c r="A1356">
        <v>1213.4907700000001</v>
      </c>
      <c r="B1356">
        <v>0.59777000000000002</v>
      </c>
      <c r="D1356">
        <v>1213.51648</v>
      </c>
      <c r="E1356">
        <v>0.88751000000000002</v>
      </c>
      <c r="G1356">
        <v>1213.4907700000001</v>
      </c>
      <c r="H1356">
        <v>0.11514000000000001</v>
      </c>
      <c r="J1356">
        <v>1213.4998499999999</v>
      </c>
      <c r="K1356">
        <v>0.66127000000000002</v>
      </c>
      <c r="M1356">
        <v>1213.4998499999999</v>
      </c>
      <c r="N1356">
        <v>0.56364999999999998</v>
      </c>
    </row>
    <row r="1357" spans="1:14">
      <c r="A1357">
        <v>1211.4340099999999</v>
      </c>
      <c r="B1357">
        <v>0.60262000000000004</v>
      </c>
      <c r="D1357">
        <v>1211.45967</v>
      </c>
      <c r="E1357">
        <v>0.93232000000000004</v>
      </c>
      <c r="G1357">
        <v>1211.4340099999999</v>
      </c>
      <c r="H1357">
        <v>0.11556</v>
      </c>
      <c r="J1357">
        <v>1211.44307</v>
      </c>
      <c r="K1357">
        <v>0.66383999999999999</v>
      </c>
      <c r="M1357">
        <v>1211.44307</v>
      </c>
      <c r="N1357">
        <v>0.56657999999999997</v>
      </c>
    </row>
    <row r="1358" spans="1:14">
      <c r="A1358">
        <v>1209.37724</v>
      </c>
      <c r="B1358">
        <v>0.61634999999999995</v>
      </c>
      <c r="D1358">
        <v>1209.4028599999999</v>
      </c>
      <c r="E1358">
        <v>0.95574999999999999</v>
      </c>
      <c r="G1358">
        <v>1209.37724</v>
      </c>
      <c r="H1358">
        <v>0.11605</v>
      </c>
      <c r="J1358">
        <v>1209.3862999999999</v>
      </c>
      <c r="K1358">
        <v>0.68857999999999997</v>
      </c>
      <c r="M1358">
        <v>1209.3862999999999</v>
      </c>
      <c r="N1358">
        <v>0.57648999999999995</v>
      </c>
    </row>
    <row r="1359" spans="1:14">
      <c r="A1359">
        <v>1207.3204800000001</v>
      </c>
      <c r="B1359">
        <v>0.62683999999999995</v>
      </c>
      <c r="D1359">
        <v>1207.3460600000001</v>
      </c>
      <c r="E1359">
        <v>0.96197999999999995</v>
      </c>
      <c r="G1359">
        <v>1207.3204800000001</v>
      </c>
      <c r="H1359">
        <v>0.11569</v>
      </c>
      <c r="J1359">
        <v>1207.32952</v>
      </c>
      <c r="K1359">
        <v>0.71379000000000004</v>
      </c>
      <c r="M1359">
        <v>1207.32952</v>
      </c>
      <c r="N1359">
        <v>0.58418000000000003</v>
      </c>
    </row>
    <row r="1360" spans="1:14">
      <c r="A1360">
        <v>1205.2637099999999</v>
      </c>
      <c r="B1360">
        <v>0.62314999999999998</v>
      </c>
      <c r="D1360">
        <v>1205.28925</v>
      </c>
      <c r="E1360">
        <v>0.95923999999999998</v>
      </c>
      <c r="G1360">
        <v>1205.2637099999999</v>
      </c>
      <c r="H1360">
        <v>0.1143</v>
      </c>
      <c r="J1360">
        <v>1205.2727400000001</v>
      </c>
      <c r="K1360">
        <v>0.71243000000000001</v>
      </c>
      <c r="M1360">
        <v>1205.2727400000001</v>
      </c>
      <c r="N1360">
        <v>0.58084000000000002</v>
      </c>
    </row>
    <row r="1361" spans="1:14">
      <c r="A1361">
        <v>1203.20695</v>
      </c>
      <c r="B1361">
        <v>0.60853000000000002</v>
      </c>
      <c r="D1361">
        <v>1203.23244</v>
      </c>
      <c r="E1361">
        <v>0.95506000000000002</v>
      </c>
      <c r="G1361">
        <v>1203.20695</v>
      </c>
      <c r="H1361">
        <v>0.11007</v>
      </c>
      <c r="J1361">
        <v>1203.21596</v>
      </c>
      <c r="K1361">
        <v>0.68571000000000004</v>
      </c>
      <c r="M1361">
        <v>1203.21596</v>
      </c>
      <c r="N1361">
        <v>0.56725999999999999</v>
      </c>
    </row>
    <row r="1362" spans="1:14">
      <c r="A1362">
        <v>1201.1501900000001</v>
      </c>
      <c r="B1362">
        <v>0.59380999999999995</v>
      </c>
      <c r="D1362">
        <v>1201.17563</v>
      </c>
      <c r="E1362">
        <v>0.95586000000000004</v>
      </c>
      <c r="G1362">
        <v>1201.1501900000001</v>
      </c>
      <c r="H1362">
        <v>0.10185</v>
      </c>
      <c r="J1362">
        <v>1201.1591800000001</v>
      </c>
      <c r="K1362">
        <v>0.65232000000000001</v>
      </c>
      <c r="M1362">
        <v>1201.1591800000001</v>
      </c>
      <c r="N1362">
        <v>0.55083000000000004</v>
      </c>
    </row>
    <row r="1363" spans="1:14">
      <c r="A1363">
        <v>1199.0934199999999</v>
      </c>
      <c r="B1363">
        <v>0.58604999999999996</v>
      </c>
      <c r="D1363">
        <v>1199.1188299999999</v>
      </c>
      <c r="E1363">
        <v>0.96708000000000005</v>
      </c>
      <c r="G1363">
        <v>1199.0934199999999</v>
      </c>
      <c r="H1363">
        <v>9.1230000000000006E-2</v>
      </c>
      <c r="J1363">
        <v>1199.1024</v>
      </c>
      <c r="K1363">
        <v>0.62324000000000002</v>
      </c>
      <c r="M1363">
        <v>1199.1024</v>
      </c>
      <c r="N1363">
        <v>0.53915999999999997</v>
      </c>
    </row>
    <row r="1364" spans="1:14">
      <c r="A1364">
        <v>1197.03666</v>
      </c>
      <c r="B1364">
        <v>0.58753</v>
      </c>
      <c r="D1364">
        <v>1197.0620200000001</v>
      </c>
      <c r="E1364">
        <v>0.99195</v>
      </c>
      <c r="G1364">
        <v>1197.03666</v>
      </c>
      <c r="H1364">
        <v>7.8829999999999997E-2</v>
      </c>
      <c r="J1364">
        <v>1197.0456200000001</v>
      </c>
      <c r="K1364">
        <v>0.60146999999999995</v>
      </c>
      <c r="M1364">
        <v>1197.0456200000001</v>
      </c>
      <c r="N1364">
        <v>0.53625999999999996</v>
      </c>
    </row>
    <row r="1365" spans="1:14">
      <c r="A1365">
        <v>1194.9798900000001</v>
      </c>
      <c r="B1365">
        <v>0.59809000000000001</v>
      </c>
      <c r="D1365">
        <v>1195.00521</v>
      </c>
      <c r="E1365">
        <v>1.0319100000000001</v>
      </c>
      <c r="G1365">
        <v>1194.9798900000001</v>
      </c>
      <c r="H1365">
        <v>6.4189999999999997E-2</v>
      </c>
      <c r="J1365">
        <v>1194.98884</v>
      </c>
      <c r="K1365">
        <v>0.58731999999999995</v>
      </c>
      <c r="M1365">
        <v>1194.98884</v>
      </c>
      <c r="N1365">
        <v>0.54254000000000002</v>
      </c>
    </row>
    <row r="1366" spans="1:14">
      <c r="A1366">
        <v>1192.9231299999999</v>
      </c>
      <c r="B1366">
        <v>0.61619999999999997</v>
      </c>
      <c r="D1366">
        <v>1192.9484</v>
      </c>
      <c r="E1366">
        <v>1.08779</v>
      </c>
      <c r="G1366">
        <v>1192.9231299999999</v>
      </c>
      <c r="H1366">
        <v>4.8869999999999997E-2</v>
      </c>
      <c r="J1366">
        <v>1192.9320600000001</v>
      </c>
      <c r="K1366">
        <v>0.57928999999999997</v>
      </c>
      <c r="M1366">
        <v>1192.9320600000001</v>
      </c>
      <c r="N1366">
        <v>0.55723</v>
      </c>
    </row>
    <row r="1367" spans="1:14">
      <c r="A1367">
        <v>1190.86637</v>
      </c>
      <c r="B1367">
        <v>0.64032</v>
      </c>
      <c r="D1367">
        <v>1190.8915999999999</v>
      </c>
      <c r="E1367">
        <v>1.1601300000000001</v>
      </c>
      <c r="G1367">
        <v>1190.86637</v>
      </c>
      <c r="H1367">
        <v>3.465E-2</v>
      </c>
      <c r="J1367">
        <v>1190.87528</v>
      </c>
      <c r="K1367">
        <v>0.57591000000000003</v>
      </c>
      <c r="M1367">
        <v>1190.87528</v>
      </c>
      <c r="N1367">
        <v>0.57921999999999996</v>
      </c>
    </row>
    <row r="1368" spans="1:14">
      <c r="A1368">
        <v>1188.8096</v>
      </c>
      <c r="B1368">
        <v>0.67015999999999998</v>
      </c>
      <c r="D1368">
        <v>1188.8347900000001</v>
      </c>
      <c r="E1368">
        <v>1.2495799999999999</v>
      </c>
      <c r="G1368">
        <v>1188.8096</v>
      </c>
      <c r="H1368">
        <v>2.198E-2</v>
      </c>
      <c r="J1368">
        <v>1188.8185000000001</v>
      </c>
      <c r="K1368">
        <v>0.57643999999999995</v>
      </c>
      <c r="M1368">
        <v>1188.8185000000001</v>
      </c>
      <c r="N1368">
        <v>0.60643999999999998</v>
      </c>
    </row>
    <row r="1369" spans="1:14">
      <c r="A1369">
        <v>1186.7528400000001</v>
      </c>
      <c r="B1369">
        <v>0.70587999999999995</v>
      </c>
      <c r="D1369">
        <v>1186.7779800000001</v>
      </c>
      <c r="E1369">
        <v>1.3541700000000001</v>
      </c>
      <c r="G1369">
        <v>1186.7528400000001</v>
      </c>
      <c r="H1369">
        <v>1.146E-2</v>
      </c>
      <c r="J1369">
        <v>1186.76172</v>
      </c>
      <c r="K1369">
        <v>0.58009999999999995</v>
      </c>
      <c r="M1369">
        <v>1186.76172</v>
      </c>
      <c r="N1369">
        <v>0.63622999999999996</v>
      </c>
    </row>
    <row r="1370" spans="1:14">
      <c r="A1370">
        <v>1184.69607</v>
      </c>
      <c r="B1370">
        <v>0.74722</v>
      </c>
      <c r="D1370">
        <v>1184.72117</v>
      </c>
      <c r="E1370">
        <v>1.4652400000000001</v>
      </c>
      <c r="G1370">
        <v>1184.69607</v>
      </c>
      <c r="H1370">
        <v>3.8300000000000001E-3</v>
      </c>
      <c r="J1370">
        <v>1184.7049400000001</v>
      </c>
      <c r="K1370">
        <v>0.58647000000000005</v>
      </c>
      <c r="M1370">
        <v>1184.7049400000001</v>
      </c>
      <c r="N1370">
        <v>0.66615000000000002</v>
      </c>
    </row>
    <row r="1371" spans="1:14">
      <c r="A1371">
        <v>1182.63931</v>
      </c>
      <c r="B1371">
        <v>0.79308000000000001</v>
      </c>
      <c r="D1371">
        <v>1182.66437</v>
      </c>
      <c r="E1371">
        <v>1.56681</v>
      </c>
      <c r="G1371">
        <v>1182.63931</v>
      </c>
      <c r="H1371">
        <v>0</v>
      </c>
      <c r="J1371">
        <v>1182.64816</v>
      </c>
      <c r="K1371">
        <v>0.59550999999999998</v>
      </c>
      <c r="M1371">
        <v>1182.64816</v>
      </c>
      <c r="N1371">
        <v>0.69338999999999995</v>
      </c>
    </row>
    <row r="1372" spans="1:14">
      <c r="A1372">
        <v>1180.5825500000001</v>
      </c>
      <c r="B1372">
        <v>0.84119999999999995</v>
      </c>
      <c r="D1372">
        <v>1180.6075599999999</v>
      </c>
      <c r="E1372">
        <v>1.6349400000000001</v>
      </c>
      <c r="G1372">
        <v>1180.5825500000001</v>
      </c>
      <c r="H1372">
        <v>0</v>
      </c>
      <c r="J1372">
        <v>1180.5913800000001</v>
      </c>
      <c r="K1372">
        <v>0.60658000000000001</v>
      </c>
      <c r="M1372">
        <v>1180.5913800000001</v>
      </c>
      <c r="N1372">
        <v>0.71608000000000005</v>
      </c>
    </row>
    <row r="1373" spans="1:14">
      <c r="A1373">
        <v>1178.5257799999999</v>
      </c>
      <c r="B1373">
        <v>0.88907999999999998</v>
      </c>
      <c r="D1373">
        <v>1178.5507500000001</v>
      </c>
      <c r="E1373">
        <v>1.6399699999999999</v>
      </c>
      <c r="G1373">
        <v>1178.5257799999999</v>
      </c>
      <c r="H1373">
        <v>4.5500000000000002E-3</v>
      </c>
      <c r="J1373">
        <v>1178.5346</v>
      </c>
      <c r="K1373">
        <v>0.61902999999999997</v>
      </c>
      <c r="M1373">
        <v>1178.5346</v>
      </c>
      <c r="N1373">
        <v>0.73524999999999996</v>
      </c>
    </row>
    <row r="1374" spans="1:14">
      <c r="A1374">
        <v>1176.46902</v>
      </c>
      <c r="B1374">
        <v>0.93618000000000001</v>
      </c>
      <c r="D1374">
        <v>1176.4939400000001</v>
      </c>
      <c r="E1374">
        <v>1.56202</v>
      </c>
      <c r="G1374">
        <v>1176.46902</v>
      </c>
      <c r="H1374">
        <v>1.6500000000000001E-2</v>
      </c>
      <c r="J1374">
        <v>1176.4778200000001</v>
      </c>
      <c r="K1374">
        <v>0.63248000000000004</v>
      </c>
      <c r="M1374">
        <v>1176.4778200000001</v>
      </c>
      <c r="N1374">
        <v>0.75385000000000002</v>
      </c>
    </row>
    <row r="1375" spans="1:14">
      <c r="A1375">
        <v>1174.4122500000001</v>
      </c>
      <c r="B1375">
        <v>0.98385999999999996</v>
      </c>
      <c r="D1375">
        <v>1174.43713</v>
      </c>
      <c r="E1375">
        <v>1.40629</v>
      </c>
      <c r="G1375">
        <v>1174.4122500000001</v>
      </c>
      <c r="H1375">
        <v>3.6060000000000002E-2</v>
      </c>
      <c r="J1375">
        <v>1174.4210499999999</v>
      </c>
      <c r="K1375">
        <v>0.64648000000000005</v>
      </c>
      <c r="M1375">
        <v>1174.4210499999999</v>
      </c>
      <c r="N1375">
        <v>0.77463000000000004</v>
      </c>
    </row>
    <row r="1376" spans="1:14">
      <c r="A1376">
        <v>1172.3554899999999</v>
      </c>
      <c r="B1376">
        <v>1.0335700000000001</v>
      </c>
      <c r="D1376">
        <v>1172.38033</v>
      </c>
      <c r="E1376">
        <v>1.2012</v>
      </c>
      <c r="G1376">
        <v>1172.3554899999999</v>
      </c>
      <c r="H1376">
        <v>6.5100000000000005E-2</v>
      </c>
      <c r="J1376">
        <v>1172.36427</v>
      </c>
      <c r="K1376">
        <v>0.66115999999999997</v>
      </c>
      <c r="M1376">
        <v>1172.36427</v>
      </c>
      <c r="N1376">
        <v>0.79906999999999995</v>
      </c>
    </row>
    <row r="1377" spans="1:14">
      <c r="A1377">
        <v>1170.29872</v>
      </c>
      <c r="B1377">
        <v>1.0878099999999999</v>
      </c>
      <c r="D1377">
        <v>1170.3235199999999</v>
      </c>
      <c r="E1377">
        <v>0.98351</v>
      </c>
      <c r="G1377">
        <v>1170.29872</v>
      </c>
      <c r="H1377">
        <v>0.10569000000000001</v>
      </c>
      <c r="J1377">
        <v>1170.3074899999999</v>
      </c>
      <c r="K1377">
        <v>0.67627000000000004</v>
      </c>
      <c r="M1377">
        <v>1170.3074899999999</v>
      </c>
      <c r="N1377">
        <v>0.82657000000000003</v>
      </c>
    </row>
    <row r="1378" spans="1:14">
      <c r="A1378">
        <v>1168.2419600000001</v>
      </c>
      <c r="B1378">
        <v>1.14815</v>
      </c>
      <c r="D1378">
        <v>1168.2667100000001</v>
      </c>
      <c r="E1378">
        <v>0.78446000000000005</v>
      </c>
      <c r="G1378">
        <v>1168.2419600000001</v>
      </c>
      <c r="H1378">
        <v>0.15787000000000001</v>
      </c>
      <c r="J1378">
        <v>1168.25071</v>
      </c>
      <c r="K1378">
        <v>0.68947000000000003</v>
      </c>
      <c r="M1378">
        <v>1168.25071</v>
      </c>
      <c r="N1378">
        <v>0.85341999999999996</v>
      </c>
    </row>
    <row r="1379" spans="1:14">
      <c r="A1379">
        <v>1166.1851999999999</v>
      </c>
      <c r="B1379">
        <v>1.21088</v>
      </c>
      <c r="D1379">
        <v>1166.2099000000001</v>
      </c>
      <c r="E1379">
        <v>0.62302999999999997</v>
      </c>
      <c r="G1379">
        <v>1166.1851999999999</v>
      </c>
      <c r="H1379">
        <v>0.21990000000000001</v>
      </c>
      <c r="J1379">
        <v>1166.1939299999999</v>
      </c>
      <c r="K1379">
        <v>0.69686000000000003</v>
      </c>
      <c r="M1379">
        <v>1166.1939299999999</v>
      </c>
      <c r="N1379">
        <v>0.87475000000000003</v>
      </c>
    </row>
    <row r="1380" spans="1:14">
      <c r="A1380">
        <v>1164.12843</v>
      </c>
      <c r="B1380">
        <v>1.2673099999999999</v>
      </c>
      <c r="D1380">
        <v>1164.1531</v>
      </c>
      <c r="E1380">
        <v>0.50366999999999995</v>
      </c>
      <c r="G1380">
        <v>1164.12843</v>
      </c>
      <c r="H1380">
        <v>0.28981000000000001</v>
      </c>
      <c r="J1380">
        <v>1164.13715</v>
      </c>
      <c r="K1380">
        <v>0.69518999999999997</v>
      </c>
      <c r="M1380">
        <v>1164.13715</v>
      </c>
      <c r="N1380">
        <v>0.88705000000000001</v>
      </c>
    </row>
    <row r="1381" spans="1:14">
      <c r="A1381">
        <v>1162.07167</v>
      </c>
      <c r="B1381">
        <v>1.30406</v>
      </c>
      <c r="D1381">
        <v>1162.09629</v>
      </c>
      <c r="E1381">
        <v>0.42081000000000002</v>
      </c>
      <c r="G1381">
        <v>1162.07167</v>
      </c>
      <c r="H1381">
        <v>0.36525000000000002</v>
      </c>
      <c r="J1381">
        <v>1162.0803699999999</v>
      </c>
      <c r="K1381">
        <v>0.68330000000000002</v>
      </c>
      <c r="M1381">
        <v>1162.0803699999999</v>
      </c>
      <c r="N1381">
        <v>0.88812999999999998</v>
      </c>
    </row>
    <row r="1382" spans="1:14">
      <c r="A1382">
        <v>1160.0148999999999</v>
      </c>
      <c r="B1382">
        <v>1.30267</v>
      </c>
      <c r="D1382">
        <v>1160.0394799999999</v>
      </c>
      <c r="E1382">
        <v>0.36457000000000001</v>
      </c>
      <c r="G1382">
        <v>1160.0148999999999</v>
      </c>
      <c r="H1382">
        <v>0.44175999999999999</v>
      </c>
      <c r="J1382">
        <v>1160.02359</v>
      </c>
      <c r="K1382">
        <v>0.66247</v>
      </c>
      <c r="M1382">
        <v>1160.02359</v>
      </c>
      <c r="N1382">
        <v>0.87807999999999997</v>
      </c>
    </row>
    <row r="1383" spans="1:14">
      <c r="A1383">
        <v>1157.95814</v>
      </c>
      <c r="B1383">
        <v>1.2523599999999999</v>
      </c>
      <c r="D1383">
        <v>1157.9826700000001</v>
      </c>
      <c r="E1383">
        <v>0.32579999999999998</v>
      </c>
      <c r="G1383">
        <v>1157.95814</v>
      </c>
      <c r="H1383">
        <v>0.51436999999999999</v>
      </c>
      <c r="J1383">
        <v>1157.9668099999999</v>
      </c>
      <c r="K1383">
        <v>0.63637999999999995</v>
      </c>
      <c r="M1383">
        <v>1157.9668099999999</v>
      </c>
      <c r="N1383">
        <v>0.86046</v>
      </c>
    </row>
    <row r="1384" spans="1:14">
      <c r="A1384">
        <v>1155.90138</v>
      </c>
      <c r="B1384">
        <v>1.16672</v>
      </c>
      <c r="D1384">
        <v>1155.92587</v>
      </c>
      <c r="E1384">
        <v>0.30110999999999999</v>
      </c>
      <c r="G1384">
        <v>1155.90138</v>
      </c>
      <c r="H1384">
        <v>0.57967999999999997</v>
      </c>
      <c r="J1384">
        <v>1155.91003</v>
      </c>
      <c r="K1384">
        <v>0.60992999999999997</v>
      </c>
      <c r="M1384">
        <v>1155.91003</v>
      </c>
      <c r="N1384">
        <v>0.84050999999999998</v>
      </c>
    </row>
    <row r="1385" spans="1:14">
      <c r="A1385">
        <v>1153.8446100000001</v>
      </c>
      <c r="B1385">
        <v>1.0761799999999999</v>
      </c>
      <c r="D1385">
        <v>1153.86906</v>
      </c>
      <c r="E1385">
        <v>0.29069</v>
      </c>
      <c r="G1385">
        <v>1153.8446100000001</v>
      </c>
      <c r="H1385">
        <v>0.63390000000000002</v>
      </c>
      <c r="J1385">
        <v>1153.8532499999999</v>
      </c>
      <c r="K1385">
        <v>0.58838000000000001</v>
      </c>
      <c r="M1385">
        <v>1153.8532499999999</v>
      </c>
      <c r="N1385">
        <v>0.82262000000000002</v>
      </c>
    </row>
    <row r="1386" spans="1:14">
      <c r="A1386">
        <v>1151.7878499999999</v>
      </c>
      <c r="B1386">
        <v>1.0069999999999999</v>
      </c>
      <c r="D1386">
        <v>1151.8122499999999</v>
      </c>
      <c r="E1386">
        <v>0.29459000000000002</v>
      </c>
      <c r="G1386">
        <v>1151.7878499999999</v>
      </c>
      <c r="H1386">
        <v>0.67310000000000003</v>
      </c>
      <c r="J1386">
        <v>1151.79647</v>
      </c>
      <c r="K1386">
        <v>0.57599</v>
      </c>
      <c r="M1386">
        <v>1151.79647</v>
      </c>
      <c r="N1386">
        <v>0.80976000000000004</v>
      </c>
    </row>
    <row r="1387" spans="1:14">
      <c r="A1387">
        <v>1149.73108</v>
      </c>
      <c r="B1387">
        <v>0.96882999999999997</v>
      </c>
      <c r="D1387">
        <v>1149.7554399999999</v>
      </c>
      <c r="E1387">
        <v>0.31490000000000001</v>
      </c>
      <c r="G1387">
        <v>1149.73108</v>
      </c>
      <c r="H1387">
        <v>0.69520999999999999</v>
      </c>
      <c r="J1387">
        <v>1149.7396900000001</v>
      </c>
      <c r="K1387">
        <v>0.57233999999999996</v>
      </c>
      <c r="M1387">
        <v>1149.7396900000001</v>
      </c>
      <c r="N1387">
        <v>0.80327999999999999</v>
      </c>
    </row>
    <row r="1388" spans="1:14">
      <c r="A1388">
        <v>1147.6743200000001</v>
      </c>
      <c r="B1388">
        <v>0.95455999999999996</v>
      </c>
      <c r="D1388">
        <v>1147.6986400000001</v>
      </c>
      <c r="E1388">
        <v>0.35692000000000002</v>
      </c>
      <c r="G1388">
        <v>1147.6743200000001</v>
      </c>
      <c r="H1388">
        <v>0.69891999999999999</v>
      </c>
      <c r="J1388">
        <v>1147.68291</v>
      </c>
      <c r="K1388">
        <v>0.57155999999999996</v>
      </c>
      <c r="M1388">
        <v>1147.68291</v>
      </c>
      <c r="N1388">
        <v>0.80181999999999998</v>
      </c>
    </row>
    <row r="1389" spans="1:14">
      <c r="A1389">
        <v>1145.6175599999999</v>
      </c>
      <c r="B1389">
        <v>0.95047999999999999</v>
      </c>
      <c r="D1389">
        <v>1145.64183</v>
      </c>
      <c r="E1389">
        <v>0.42482999999999999</v>
      </c>
      <c r="G1389">
        <v>1145.6175599999999</v>
      </c>
      <c r="H1389">
        <v>0.68476999999999999</v>
      </c>
      <c r="J1389">
        <v>1145.6261300000001</v>
      </c>
      <c r="K1389">
        <v>0.56647999999999998</v>
      </c>
      <c r="M1389">
        <v>1145.6261300000001</v>
      </c>
      <c r="N1389">
        <v>0.80223999999999995</v>
      </c>
    </row>
    <row r="1390" spans="1:14">
      <c r="A1390">
        <v>1143.56079</v>
      </c>
      <c r="B1390">
        <v>0.94691000000000003</v>
      </c>
      <c r="D1390">
        <v>1143.58502</v>
      </c>
      <c r="E1390">
        <v>0.51854</v>
      </c>
      <c r="G1390">
        <v>1143.56079</v>
      </c>
      <c r="H1390">
        <v>0.65551999999999999</v>
      </c>
      <c r="J1390">
        <v>1143.56935</v>
      </c>
      <c r="K1390">
        <v>0.55357000000000001</v>
      </c>
      <c r="M1390">
        <v>1143.56935</v>
      </c>
      <c r="N1390">
        <v>0.80252999999999997</v>
      </c>
    </row>
    <row r="1391" spans="1:14">
      <c r="A1391">
        <v>1141.5040300000001</v>
      </c>
      <c r="B1391">
        <v>0.93928</v>
      </c>
      <c r="D1391">
        <v>1141.5282099999999</v>
      </c>
      <c r="E1391">
        <v>0.63344999999999996</v>
      </c>
      <c r="G1391">
        <v>1141.5040300000001</v>
      </c>
      <c r="H1391">
        <v>0.61438000000000004</v>
      </c>
      <c r="J1391">
        <v>1141.5125700000001</v>
      </c>
      <c r="K1391">
        <v>0.53393000000000002</v>
      </c>
      <c r="M1391">
        <v>1141.5125700000001</v>
      </c>
      <c r="N1391">
        <v>0.8014</v>
      </c>
    </row>
    <row r="1392" spans="1:14">
      <c r="A1392">
        <v>1139.4472599999999</v>
      </c>
      <c r="B1392">
        <v>0.92457</v>
      </c>
      <c r="D1392">
        <v>1139.4714100000001</v>
      </c>
      <c r="E1392">
        <v>0.76102000000000003</v>
      </c>
      <c r="G1392">
        <v>1139.4472599999999</v>
      </c>
      <c r="H1392">
        <v>0.56669000000000003</v>
      </c>
      <c r="J1392">
        <v>1139.4558</v>
      </c>
      <c r="K1392">
        <v>0.51043000000000005</v>
      </c>
      <c r="M1392">
        <v>1139.4558</v>
      </c>
      <c r="N1392">
        <v>0.79710000000000003</v>
      </c>
    </row>
    <row r="1393" spans="1:14">
      <c r="A1393">
        <v>1137.3905</v>
      </c>
      <c r="B1393">
        <v>0.90139999999999998</v>
      </c>
      <c r="D1393">
        <v>1137.4146000000001</v>
      </c>
      <c r="E1393">
        <v>0.89039999999999997</v>
      </c>
      <c r="G1393">
        <v>1137.3905</v>
      </c>
      <c r="H1393">
        <v>0.51968999999999999</v>
      </c>
      <c r="J1393">
        <v>1137.3990200000001</v>
      </c>
      <c r="K1393">
        <v>0.48701</v>
      </c>
      <c r="M1393">
        <v>1137.3990200000001</v>
      </c>
      <c r="N1393">
        <v>0.78841000000000006</v>
      </c>
    </row>
    <row r="1394" spans="1:14">
      <c r="A1394">
        <v>1135.33374</v>
      </c>
      <c r="B1394">
        <v>0.87353999999999998</v>
      </c>
      <c r="D1394">
        <v>1135.35779</v>
      </c>
      <c r="E1394">
        <v>1.01068</v>
      </c>
      <c r="G1394">
        <v>1135.33374</v>
      </c>
      <c r="H1394">
        <v>0.48097000000000001</v>
      </c>
      <c r="J1394">
        <v>1135.3422399999999</v>
      </c>
      <c r="K1394">
        <v>0.47059000000000001</v>
      </c>
      <c r="M1394">
        <v>1135.3422399999999</v>
      </c>
      <c r="N1394">
        <v>0.77729000000000004</v>
      </c>
    </row>
    <row r="1395" spans="1:14">
      <c r="A1395">
        <v>1133.2769699999999</v>
      </c>
      <c r="B1395">
        <v>0.85214999999999996</v>
      </c>
      <c r="D1395">
        <v>1133.30098</v>
      </c>
      <c r="E1395">
        <v>1.1131800000000001</v>
      </c>
      <c r="G1395">
        <v>1133.2769699999999</v>
      </c>
      <c r="H1395">
        <v>0.45391999999999999</v>
      </c>
      <c r="J1395">
        <v>1133.2854600000001</v>
      </c>
      <c r="K1395">
        <v>0.47039999999999998</v>
      </c>
      <c r="M1395">
        <v>1133.2854600000001</v>
      </c>
      <c r="N1395">
        <v>0.77193000000000001</v>
      </c>
    </row>
    <row r="1396" spans="1:14">
      <c r="A1396">
        <v>1131.22021</v>
      </c>
      <c r="B1396">
        <v>0.85113000000000005</v>
      </c>
      <c r="D1396">
        <v>1131.2441799999999</v>
      </c>
      <c r="E1396">
        <v>1.1913499999999999</v>
      </c>
      <c r="G1396">
        <v>1131.22021</v>
      </c>
      <c r="H1396">
        <v>0.43672</v>
      </c>
      <c r="J1396">
        <v>1131.2286799999999</v>
      </c>
      <c r="K1396">
        <v>0.49447999999999998</v>
      </c>
      <c r="M1396">
        <v>1131.2286799999999</v>
      </c>
      <c r="N1396">
        <v>0.78459999999999996</v>
      </c>
    </row>
    <row r="1397" spans="1:14">
      <c r="A1397">
        <v>1129.16344</v>
      </c>
      <c r="B1397">
        <v>0.87856999999999996</v>
      </c>
      <c r="D1397">
        <v>1129.1873700000001</v>
      </c>
      <c r="E1397">
        <v>1.23841</v>
      </c>
      <c r="G1397">
        <v>1129.16344</v>
      </c>
      <c r="H1397">
        <v>0.42807000000000001</v>
      </c>
      <c r="J1397">
        <v>1129.1719000000001</v>
      </c>
      <c r="K1397">
        <v>0.54513999999999996</v>
      </c>
      <c r="M1397">
        <v>1129.1719000000001</v>
      </c>
      <c r="N1397">
        <v>0.82245000000000001</v>
      </c>
    </row>
    <row r="1398" spans="1:14">
      <c r="A1398">
        <v>1127.1066800000001</v>
      </c>
      <c r="B1398">
        <v>0.92993999999999999</v>
      </c>
      <c r="D1398">
        <v>1127.1305600000001</v>
      </c>
      <c r="E1398">
        <v>1.24675</v>
      </c>
      <c r="G1398">
        <v>1127.1066800000001</v>
      </c>
      <c r="H1398">
        <v>0.42618</v>
      </c>
      <c r="J1398">
        <v>1127.1151199999999</v>
      </c>
      <c r="K1398">
        <v>0.61612999999999996</v>
      </c>
      <c r="M1398">
        <v>1127.1151199999999</v>
      </c>
      <c r="N1398">
        <v>0.88104000000000005</v>
      </c>
    </row>
    <row r="1399" spans="1:14">
      <c r="A1399">
        <v>1125.0499199999999</v>
      </c>
      <c r="B1399">
        <v>0.99104000000000003</v>
      </c>
      <c r="D1399">
        <v>1125.07375</v>
      </c>
      <c r="E1399">
        <v>1.2145999999999999</v>
      </c>
      <c r="G1399">
        <v>1125.0499199999999</v>
      </c>
      <c r="H1399">
        <v>0.42771999999999999</v>
      </c>
      <c r="J1399">
        <v>1125.05834</v>
      </c>
      <c r="K1399">
        <v>0.69879999999999998</v>
      </c>
      <c r="M1399">
        <v>1125.05834</v>
      </c>
      <c r="N1399">
        <v>0.94908999999999999</v>
      </c>
    </row>
    <row r="1400" spans="1:14">
      <c r="A1400">
        <v>1122.99315</v>
      </c>
      <c r="B1400">
        <v>1.0505800000000001</v>
      </c>
      <c r="D1400">
        <v>1123.01694</v>
      </c>
      <c r="E1400">
        <v>1.1527099999999999</v>
      </c>
      <c r="G1400">
        <v>1122.99315</v>
      </c>
      <c r="H1400">
        <v>0.42973</v>
      </c>
      <c r="J1400">
        <v>1123.0015599999999</v>
      </c>
      <c r="K1400">
        <v>0.79368000000000005</v>
      </c>
      <c r="M1400">
        <v>1123.0015599999999</v>
      </c>
      <c r="N1400">
        <v>1.0173300000000001</v>
      </c>
    </row>
    <row r="1401" spans="1:14">
      <c r="A1401">
        <v>1120.9363900000001</v>
      </c>
      <c r="B1401">
        <v>1.10487</v>
      </c>
      <c r="D1401">
        <v>1120.9601399999999</v>
      </c>
      <c r="E1401">
        <v>1.0808500000000001</v>
      </c>
      <c r="G1401">
        <v>1120.9363900000001</v>
      </c>
      <c r="H1401">
        <v>0.42959999999999998</v>
      </c>
      <c r="J1401">
        <v>1120.94478</v>
      </c>
      <c r="K1401">
        <v>0.90220999999999996</v>
      </c>
      <c r="M1401">
        <v>1120.94478</v>
      </c>
      <c r="N1401">
        <v>1.0783499999999999</v>
      </c>
    </row>
    <row r="1402" spans="1:14">
      <c r="A1402">
        <v>1118.8796199999999</v>
      </c>
      <c r="B1402">
        <v>1.1411</v>
      </c>
      <c r="D1402">
        <v>1118.9033300000001</v>
      </c>
      <c r="E1402">
        <v>1.0174300000000001</v>
      </c>
      <c r="G1402">
        <v>1118.8796199999999</v>
      </c>
      <c r="H1402">
        <v>0.42725000000000002</v>
      </c>
      <c r="J1402">
        <v>1118.8879999999999</v>
      </c>
      <c r="K1402">
        <v>0.99260000000000004</v>
      </c>
      <c r="M1402">
        <v>1118.8879999999999</v>
      </c>
      <c r="N1402">
        <v>1.11555</v>
      </c>
    </row>
    <row r="1403" spans="1:14">
      <c r="A1403">
        <v>1116.82286</v>
      </c>
      <c r="B1403">
        <v>1.12666</v>
      </c>
      <c r="D1403">
        <v>1116.8465200000001</v>
      </c>
      <c r="E1403">
        <v>0.97265999999999997</v>
      </c>
      <c r="G1403">
        <v>1116.82286</v>
      </c>
      <c r="H1403">
        <v>0.42534</v>
      </c>
      <c r="J1403">
        <v>1116.83122</v>
      </c>
      <c r="K1403">
        <v>1.0048699999999999</v>
      </c>
      <c r="M1403">
        <v>1116.83122</v>
      </c>
      <c r="N1403">
        <v>1.1079000000000001</v>
      </c>
    </row>
    <row r="1404" spans="1:14">
      <c r="A1404">
        <v>1114.7661000000001</v>
      </c>
      <c r="B1404">
        <v>1.0495000000000001</v>
      </c>
      <c r="D1404">
        <v>1114.78971</v>
      </c>
      <c r="E1404">
        <v>0.95206999999999997</v>
      </c>
      <c r="G1404">
        <v>1114.7661000000001</v>
      </c>
      <c r="H1404">
        <v>0.42738999999999999</v>
      </c>
      <c r="J1404">
        <v>1114.7744399999999</v>
      </c>
      <c r="K1404">
        <v>0.92991999999999997</v>
      </c>
      <c r="M1404">
        <v>1114.7744399999999</v>
      </c>
      <c r="N1404">
        <v>1.0596099999999999</v>
      </c>
    </row>
    <row r="1405" spans="1:14">
      <c r="A1405">
        <v>1112.7093299999999</v>
      </c>
      <c r="B1405">
        <v>0.96218999999999999</v>
      </c>
      <c r="D1405">
        <v>1112.7329099999999</v>
      </c>
      <c r="E1405">
        <v>0.95992</v>
      </c>
      <c r="G1405">
        <v>1112.7093299999999</v>
      </c>
      <c r="H1405">
        <v>0.43492999999999998</v>
      </c>
      <c r="J1405">
        <v>1112.71766</v>
      </c>
      <c r="K1405">
        <v>0.84921000000000002</v>
      </c>
      <c r="M1405">
        <v>1112.71766</v>
      </c>
      <c r="N1405">
        <v>1.01308</v>
      </c>
    </row>
    <row r="1406" spans="1:14">
      <c r="A1406">
        <v>1110.65257</v>
      </c>
      <c r="B1406">
        <v>0.94650999999999996</v>
      </c>
      <c r="D1406">
        <v>1110.6760999999999</v>
      </c>
      <c r="E1406">
        <v>0.99633000000000005</v>
      </c>
      <c r="G1406">
        <v>1110.65257</v>
      </c>
      <c r="H1406">
        <v>0.44644</v>
      </c>
      <c r="J1406">
        <v>1110.6608799999999</v>
      </c>
      <c r="K1406">
        <v>0.86463999999999996</v>
      </c>
      <c r="M1406">
        <v>1110.6608799999999</v>
      </c>
      <c r="N1406">
        <v>1.0230399999999999</v>
      </c>
    </row>
    <row r="1407" spans="1:14">
      <c r="A1407">
        <v>1108.5958000000001</v>
      </c>
      <c r="B1407">
        <v>1.04179</v>
      </c>
      <c r="D1407">
        <v>1108.6192900000001</v>
      </c>
      <c r="E1407">
        <v>1.05664</v>
      </c>
      <c r="G1407">
        <v>1108.5958000000001</v>
      </c>
      <c r="H1407">
        <v>0.45962999999999998</v>
      </c>
      <c r="J1407">
        <v>1108.6041</v>
      </c>
      <c r="K1407">
        <v>1.0158700000000001</v>
      </c>
      <c r="M1407">
        <v>1108.6041</v>
      </c>
      <c r="N1407">
        <v>1.11148</v>
      </c>
    </row>
    <row r="1408" spans="1:14">
      <c r="A1408">
        <v>1106.5390400000001</v>
      </c>
      <c r="B1408">
        <v>1.20624</v>
      </c>
      <c r="D1408">
        <v>1106.5624800000001</v>
      </c>
      <c r="E1408">
        <v>1.1331800000000001</v>
      </c>
      <c r="G1408">
        <v>1106.5390400000001</v>
      </c>
      <c r="H1408">
        <v>0.47150999999999998</v>
      </c>
      <c r="J1408">
        <v>1106.5473199999999</v>
      </c>
      <c r="K1408">
        <v>1.2526600000000001</v>
      </c>
      <c r="M1408">
        <v>1106.5473199999999</v>
      </c>
      <c r="N1408">
        <v>1.2459499999999999</v>
      </c>
    </row>
    <row r="1409" spans="1:14">
      <c r="A1409">
        <v>1104.4822799999999</v>
      </c>
      <c r="B1409">
        <v>1.3432900000000001</v>
      </c>
      <c r="D1409">
        <v>1104.50568</v>
      </c>
      <c r="E1409">
        <v>1.21791</v>
      </c>
      <c r="G1409">
        <v>1104.4822799999999</v>
      </c>
      <c r="H1409">
        <v>0.47836000000000001</v>
      </c>
      <c r="J1409">
        <v>1104.49055</v>
      </c>
      <c r="K1409">
        <v>1.4681200000000001</v>
      </c>
      <c r="M1409">
        <v>1104.49055</v>
      </c>
      <c r="N1409">
        <v>1.36829</v>
      </c>
    </row>
    <row r="1410" spans="1:14">
      <c r="A1410">
        <v>1102.42551</v>
      </c>
      <c r="B1410">
        <v>1.3898999999999999</v>
      </c>
      <c r="D1410">
        <v>1102.4488699999999</v>
      </c>
      <c r="E1410">
        <v>1.30528</v>
      </c>
      <c r="G1410">
        <v>1102.42551</v>
      </c>
      <c r="H1410">
        <v>0.47921999999999998</v>
      </c>
      <c r="J1410">
        <v>1102.4337700000001</v>
      </c>
      <c r="K1410">
        <v>1.5751200000000001</v>
      </c>
      <c r="M1410">
        <v>1102.4337700000001</v>
      </c>
      <c r="N1410">
        <v>1.4358599999999999</v>
      </c>
    </row>
    <row r="1411" spans="1:14">
      <c r="A1411">
        <v>1100.3687500000001</v>
      </c>
      <c r="B1411">
        <v>1.3451599999999999</v>
      </c>
      <c r="D1411">
        <v>1100.3920599999999</v>
      </c>
      <c r="E1411">
        <v>1.39245</v>
      </c>
      <c r="G1411">
        <v>1100.3687500000001</v>
      </c>
      <c r="H1411">
        <v>0.47664000000000001</v>
      </c>
      <c r="J1411">
        <v>1100.37699</v>
      </c>
      <c r="K1411">
        <v>1.5571699999999999</v>
      </c>
      <c r="M1411">
        <v>1100.37699</v>
      </c>
      <c r="N1411">
        <v>1.431</v>
      </c>
    </row>
    <row r="1412" spans="1:14">
      <c r="A1412">
        <v>1098.3119799999999</v>
      </c>
      <c r="B1412">
        <v>1.2344599999999999</v>
      </c>
      <c r="D1412">
        <v>1098.3352500000001</v>
      </c>
      <c r="E1412">
        <v>1.47784</v>
      </c>
      <c r="G1412">
        <v>1098.3119799999999</v>
      </c>
      <c r="H1412">
        <v>0.47436</v>
      </c>
      <c r="J1412">
        <v>1098.3202100000001</v>
      </c>
      <c r="K1412">
        <v>1.4545699999999999</v>
      </c>
      <c r="M1412">
        <v>1098.3202100000001</v>
      </c>
      <c r="N1412">
        <v>1.3629199999999999</v>
      </c>
    </row>
    <row r="1413" spans="1:14">
      <c r="A1413">
        <v>1096.25522</v>
      </c>
      <c r="B1413">
        <v>1.0969599999999999</v>
      </c>
      <c r="D1413">
        <v>1096.27845</v>
      </c>
      <c r="E1413">
        <v>1.5603</v>
      </c>
      <c r="G1413">
        <v>1096.25522</v>
      </c>
      <c r="H1413">
        <v>0.47582999999999998</v>
      </c>
      <c r="J1413">
        <v>1096.26343</v>
      </c>
      <c r="K1413">
        <v>1.31965</v>
      </c>
      <c r="M1413">
        <v>1096.26343</v>
      </c>
      <c r="N1413">
        <v>1.2633300000000001</v>
      </c>
    </row>
    <row r="1414" spans="1:14">
      <c r="A1414">
        <v>1094.1984600000001</v>
      </c>
      <c r="B1414">
        <v>0.97008000000000005</v>
      </c>
      <c r="D1414">
        <v>1094.22164</v>
      </c>
      <c r="E1414">
        <v>1.63934</v>
      </c>
      <c r="G1414">
        <v>1094.1984600000001</v>
      </c>
      <c r="H1414">
        <v>0.48482999999999998</v>
      </c>
      <c r="J1414">
        <v>1094.2066500000001</v>
      </c>
      <c r="K1414">
        <v>1.18933</v>
      </c>
      <c r="M1414">
        <v>1094.2066500000001</v>
      </c>
      <c r="N1414">
        <v>1.1661600000000001</v>
      </c>
    </row>
    <row r="1415" spans="1:14">
      <c r="A1415">
        <v>1092.1416899999999</v>
      </c>
      <c r="B1415">
        <v>0.87551000000000001</v>
      </c>
      <c r="D1415">
        <v>1092.1648299999999</v>
      </c>
      <c r="E1415">
        <v>1.7156100000000001</v>
      </c>
      <c r="G1415">
        <v>1092.1416899999999</v>
      </c>
      <c r="H1415">
        <v>0.50570000000000004</v>
      </c>
      <c r="J1415">
        <v>1092.14987</v>
      </c>
      <c r="K1415">
        <v>1.0837000000000001</v>
      </c>
      <c r="M1415">
        <v>1092.14987</v>
      </c>
      <c r="N1415">
        <v>1.09379</v>
      </c>
    </row>
    <row r="1416" spans="1:14">
      <c r="A1416">
        <v>1090.08493</v>
      </c>
      <c r="B1416">
        <v>0.81950000000000001</v>
      </c>
      <c r="D1416">
        <v>1090.1080199999999</v>
      </c>
      <c r="E1416">
        <v>1.78989</v>
      </c>
      <c r="G1416">
        <v>1090.08493</v>
      </c>
      <c r="H1416">
        <v>0.54076000000000002</v>
      </c>
      <c r="J1416">
        <v>1090.0930900000001</v>
      </c>
      <c r="K1416">
        <v>1.0125599999999999</v>
      </c>
      <c r="M1416">
        <v>1090.0930900000001</v>
      </c>
      <c r="N1416">
        <v>1.0561100000000001</v>
      </c>
    </row>
    <row r="1417" spans="1:14">
      <c r="A1417">
        <v>1088.0281600000001</v>
      </c>
      <c r="B1417">
        <v>0.79576000000000002</v>
      </c>
      <c r="D1417">
        <v>1088.0512200000001</v>
      </c>
      <c r="E1417">
        <v>1.8599300000000001</v>
      </c>
      <c r="G1417">
        <v>1088.0281600000001</v>
      </c>
      <c r="H1417">
        <v>0.58962999999999999</v>
      </c>
      <c r="J1417">
        <v>1088.03631</v>
      </c>
      <c r="K1417">
        <v>0.97667999999999999</v>
      </c>
      <c r="M1417">
        <v>1088.03631</v>
      </c>
      <c r="N1417">
        <v>1.0519000000000001</v>
      </c>
    </row>
    <row r="1418" spans="1:14">
      <c r="A1418">
        <v>1085.9713999999999</v>
      </c>
      <c r="B1418">
        <v>0.78986999999999996</v>
      </c>
      <c r="D1418">
        <v>1085.99441</v>
      </c>
      <c r="E1418">
        <v>1.9212800000000001</v>
      </c>
      <c r="G1418">
        <v>1085.9713999999999</v>
      </c>
      <c r="H1418">
        <v>0.65000999999999998</v>
      </c>
      <c r="J1418">
        <v>1085.9795300000001</v>
      </c>
      <c r="K1418">
        <v>0.96533000000000002</v>
      </c>
      <c r="M1418">
        <v>1085.9795300000001</v>
      </c>
      <c r="N1418">
        <v>1.0700700000000001</v>
      </c>
    </row>
    <row r="1419" spans="1:14">
      <c r="A1419">
        <v>1083.91464</v>
      </c>
      <c r="B1419">
        <v>0.78585000000000005</v>
      </c>
      <c r="D1419">
        <v>1083.9376</v>
      </c>
      <c r="E1419">
        <v>1.9686600000000001</v>
      </c>
      <c r="G1419">
        <v>1083.91464</v>
      </c>
      <c r="H1419">
        <v>0.71714</v>
      </c>
      <c r="J1419">
        <v>1083.92275</v>
      </c>
      <c r="K1419">
        <v>0.96136999999999995</v>
      </c>
      <c r="M1419">
        <v>1083.92275</v>
      </c>
      <c r="N1419">
        <v>1.0959399999999999</v>
      </c>
    </row>
    <row r="1420" spans="1:14">
      <c r="A1420">
        <v>1081.85787</v>
      </c>
      <c r="B1420">
        <v>0.77342</v>
      </c>
      <c r="D1420">
        <v>1081.8807899999999</v>
      </c>
      <c r="E1420">
        <v>1.9957199999999999</v>
      </c>
      <c r="G1420">
        <v>1081.85787</v>
      </c>
      <c r="H1420">
        <v>0.78378000000000003</v>
      </c>
      <c r="J1420">
        <v>1081.8659700000001</v>
      </c>
      <c r="K1420">
        <v>0.95394000000000001</v>
      </c>
      <c r="M1420">
        <v>1081.8659700000001</v>
      </c>
      <c r="N1420">
        <v>1.11737</v>
      </c>
    </row>
    <row r="1421" spans="1:14">
      <c r="A1421">
        <v>1079.8011100000001</v>
      </c>
      <c r="B1421">
        <v>0.75034999999999996</v>
      </c>
      <c r="D1421">
        <v>1079.8239900000001</v>
      </c>
      <c r="E1421">
        <v>2</v>
      </c>
      <c r="G1421">
        <v>1079.8011100000001</v>
      </c>
      <c r="H1421">
        <v>0.83977999999999997</v>
      </c>
      <c r="J1421">
        <v>1079.8091899999999</v>
      </c>
      <c r="K1421">
        <v>0.94198000000000004</v>
      </c>
      <c r="M1421">
        <v>1079.8091899999999</v>
      </c>
      <c r="N1421">
        <v>1.1243000000000001</v>
      </c>
    </row>
    <row r="1422" spans="1:14">
      <c r="A1422">
        <v>1077.74434</v>
      </c>
      <c r="B1422">
        <v>0.71894999999999998</v>
      </c>
      <c r="D1422">
        <v>1077.7671800000001</v>
      </c>
      <c r="E1422">
        <v>1.9833499999999999</v>
      </c>
      <c r="G1422">
        <v>1077.74434</v>
      </c>
      <c r="H1422">
        <v>0.87266999999999995</v>
      </c>
      <c r="J1422">
        <v>1077.7524100000001</v>
      </c>
      <c r="K1422">
        <v>0.92474999999999996</v>
      </c>
      <c r="M1422">
        <v>1077.7524100000001</v>
      </c>
      <c r="N1422">
        <v>1.1067899999999999</v>
      </c>
    </row>
    <row r="1423" spans="1:14">
      <c r="A1423">
        <v>1075.68758</v>
      </c>
      <c r="B1423">
        <v>0.68345999999999996</v>
      </c>
      <c r="D1423">
        <v>1075.71037</v>
      </c>
      <c r="E1423">
        <v>1.94678</v>
      </c>
      <c r="G1423">
        <v>1075.68758</v>
      </c>
      <c r="H1423">
        <v>0.87024999999999997</v>
      </c>
      <c r="J1423">
        <v>1075.6956299999999</v>
      </c>
      <c r="K1423">
        <v>0.89822000000000002</v>
      </c>
      <c r="M1423">
        <v>1075.6956299999999</v>
      </c>
      <c r="N1423">
        <v>1.05864</v>
      </c>
    </row>
    <row r="1424" spans="1:14">
      <c r="A1424">
        <v>1073.6308200000001</v>
      </c>
      <c r="B1424">
        <v>0.64841000000000004</v>
      </c>
      <c r="D1424">
        <v>1073.65356</v>
      </c>
      <c r="E1424">
        <v>1.89052</v>
      </c>
      <c r="G1424">
        <v>1073.6308200000001</v>
      </c>
      <c r="H1424">
        <v>0.82608000000000004</v>
      </c>
      <c r="J1424">
        <v>1073.63885</v>
      </c>
      <c r="K1424">
        <v>0.86031000000000002</v>
      </c>
      <c r="M1424">
        <v>1073.63885</v>
      </c>
      <c r="N1424">
        <v>0.98407999999999995</v>
      </c>
    </row>
    <row r="1425" spans="1:14">
      <c r="A1425">
        <v>1071.5740499999999</v>
      </c>
      <c r="B1425">
        <v>0.61839999999999995</v>
      </c>
      <c r="D1425">
        <v>1071.5967599999999</v>
      </c>
      <c r="E1425">
        <v>1.81724</v>
      </c>
      <c r="G1425">
        <v>1071.5740499999999</v>
      </c>
      <c r="H1425">
        <v>0.74800999999999995</v>
      </c>
      <c r="J1425">
        <v>1071.5820699999999</v>
      </c>
      <c r="K1425">
        <v>0.81554000000000004</v>
      </c>
      <c r="M1425">
        <v>1071.5820699999999</v>
      </c>
      <c r="N1425">
        <v>0.90007999999999999</v>
      </c>
    </row>
    <row r="1426" spans="1:14">
      <c r="A1426">
        <v>1069.51729</v>
      </c>
      <c r="B1426">
        <v>0.59701000000000004</v>
      </c>
      <c r="D1426">
        <v>1069.5399500000001</v>
      </c>
      <c r="E1426">
        <v>1.73224</v>
      </c>
      <c r="G1426">
        <v>1069.51729</v>
      </c>
      <c r="H1426">
        <v>0.65952</v>
      </c>
      <c r="J1426">
        <v>1069.5253</v>
      </c>
      <c r="K1426">
        <v>0.77259999999999995</v>
      </c>
      <c r="M1426">
        <v>1069.5253</v>
      </c>
      <c r="N1426">
        <v>0.82667000000000002</v>
      </c>
    </row>
    <row r="1427" spans="1:14">
      <c r="A1427">
        <v>1067.4605200000001</v>
      </c>
      <c r="B1427">
        <v>0.58516999999999997</v>
      </c>
      <c r="D1427">
        <v>1067.48314</v>
      </c>
      <c r="E1427">
        <v>1.6411199999999999</v>
      </c>
      <c r="G1427">
        <v>1067.4605200000001</v>
      </c>
      <c r="H1427">
        <v>0.58858999999999995</v>
      </c>
      <c r="J1427">
        <v>1067.4685199999999</v>
      </c>
      <c r="K1427">
        <v>0.73838999999999999</v>
      </c>
      <c r="M1427">
        <v>1067.4685199999999</v>
      </c>
      <c r="N1427">
        <v>0.77646000000000004</v>
      </c>
    </row>
    <row r="1428" spans="1:14">
      <c r="A1428">
        <v>1065.4037599999999</v>
      </c>
      <c r="B1428">
        <v>0.58050999999999997</v>
      </c>
      <c r="D1428">
        <v>1065.42633</v>
      </c>
      <c r="E1428">
        <v>1.5504199999999999</v>
      </c>
      <c r="G1428">
        <v>1065.4037599999999</v>
      </c>
      <c r="H1428">
        <v>0.55361000000000005</v>
      </c>
      <c r="J1428">
        <v>1065.41174</v>
      </c>
      <c r="K1428">
        <v>0.71575</v>
      </c>
      <c r="M1428">
        <v>1065.41174</v>
      </c>
      <c r="N1428">
        <v>0.75283999999999995</v>
      </c>
    </row>
    <row r="1429" spans="1:14">
      <c r="A1429">
        <v>1063.347</v>
      </c>
      <c r="B1429">
        <v>0.57860999999999996</v>
      </c>
      <c r="D1429">
        <v>1063.36952</v>
      </c>
      <c r="E1429">
        <v>1.4702299999999999</v>
      </c>
      <c r="G1429">
        <v>1063.347</v>
      </c>
      <c r="H1429">
        <v>0.55603000000000002</v>
      </c>
      <c r="J1429">
        <v>1063.3549599999999</v>
      </c>
      <c r="K1429">
        <v>0.70479000000000003</v>
      </c>
      <c r="M1429">
        <v>1063.3549599999999</v>
      </c>
      <c r="N1429">
        <v>0.75209999999999999</v>
      </c>
    </row>
    <row r="1430" spans="1:14">
      <c r="A1430">
        <v>1061.2902300000001</v>
      </c>
      <c r="B1430">
        <v>0.57667999999999997</v>
      </c>
      <c r="D1430">
        <v>1061.3127199999999</v>
      </c>
      <c r="E1430">
        <v>1.4107499999999999</v>
      </c>
      <c r="G1430">
        <v>1061.2902300000001</v>
      </c>
      <c r="H1430">
        <v>0.58604000000000001</v>
      </c>
      <c r="J1430">
        <v>1061.29818</v>
      </c>
      <c r="K1430">
        <v>0.70338000000000001</v>
      </c>
      <c r="M1430">
        <v>1061.29818</v>
      </c>
      <c r="N1430">
        <v>0.76651000000000002</v>
      </c>
    </row>
    <row r="1431" spans="1:14">
      <c r="A1431">
        <v>1059.2334699999999</v>
      </c>
      <c r="B1431">
        <v>0.57391000000000003</v>
      </c>
      <c r="D1431">
        <v>1059.2559100000001</v>
      </c>
      <c r="E1431">
        <v>1.3767100000000001</v>
      </c>
      <c r="G1431">
        <v>1059.2334699999999</v>
      </c>
      <c r="H1431">
        <v>0.63277000000000005</v>
      </c>
      <c r="J1431">
        <v>1059.2414000000001</v>
      </c>
      <c r="K1431">
        <v>0.70731999999999995</v>
      </c>
      <c r="M1431">
        <v>1059.2414000000001</v>
      </c>
      <c r="N1431">
        <v>0.78800000000000003</v>
      </c>
    </row>
    <row r="1432" spans="1:14">
      <c r="A1432">
        <v>1057.1767</v>
      </c>
      <c r="B1432">
        <v>0.56823000000000001</v>
      </c>
      <c r="D1432">
        <v>1057.1991</v>
      </c>
      <c r="E1432">
        <v>1.3674299999999999</v>
      </c>
      <c r="G1432">
        <v>1057.1767</v>
      </c>
      <c r="H1432">
        <v>0.68872</v>
      </c>
      <c r="J1432">
        <v>1057.18462</v>
      </c>
      <c r="K1432">
        <v>0.71187999999999996</v>
      </c>
      <c r="M1432">
        <v>1057.18462</v>
      </c>
      <c r="N1432">
        <v>0.81089999999999995</v>
      </c>
    </row>
    <row r="1433" spans="1:14">
      <c r="A1433">
        <v>1055.11994</v>
      </c>
      <c r="B1433">
        <v>0.55749000000000004</v>
      </c>
      <c r="D1433">
        <v>1055.14229</v>
      </c>
      <c r="E1433">
        <v>1.3788100000000001</v>
      </c>
      <c r="G1433">
        <v>1055.11994</v>
      </c>
      <c r="H1433">
        <v>0.75065999999999999</v>
      </c>
      <c r="J1433">
        <v>1055.1278400000001</v>
      </c>
      <c r="K1433">
        <v>0.71348</v>
      </c>
      <c r="M1433">
        <v>1055.1278400000001</v>
      </c>
      <c r="N1433">
        <v>0.83233999999999997</v>
      </c>
    </row>
    <row r="1434" spans="1:14">
      <c r="A1434">
        <v>1053.0631800000001</v>
      </c>
      <c r="B1434">
        <v>0.54396</v>
      </c>
      <c r="D1434">
        <v>1053.0854899999999</v>
      </c>
      <c r="E1434">
        <v>1.40663</v>
      </c>
      <c r="G1434">
        <v>1053.0631800000001</v>
      </c>
      <c r="H1434">
        <v>0.81496999999999997</v>
      </c>
      <c r="J1434">
        <v>1053.07106</v>
      </c>
      <c r="K1434">
        <v>0.71126999999999996</v>
      </c>
      <c r="M1434">
        <v>1053.07106</v>
      </c>
      <c r="N1434">
        <v>0.85118000000000005</v>
      </c>
    </row>
    <row r="1435" spans="1:14">
      <c r="A1435">
        <v>1051.00641</v>
      </c>
      <c r="B1435">
        <v>0.53246000000000004</v>
      </c>
      <c r="D1435">
        <v>1051.0286799999999</v>
      </c>
      <c r="E1435">
        <v>1.44824</v>
      </c>
      <c r="G1435">
        <v>1051.00641</v>
      </c>
      <c r="H1435">
        <v>0.87529000000000001</v>
      </c>
      <c r="J1435">
        <v>1051.0142800000001</v>
      </c>
      <c r="K1435">
        <v>0.70674999999999999</v>
      </c>
      <c r="M1435">
        <v>1051.0142800000001</v>
      </c>
      <c r="N1435">
        <v>0.86836999999999998</v>
      </c>
    </row>
    <row r="1436" spans="1:14">
      <c r="A1436">
        <v>1048.94965</v>
      </c>
      <c r="B1436">
        <v>0.52544999999999997</v>
      </c>
      <c r="D1436">
        <v>1048.9718700000001</v>
      </c>
      <c r="E1436">
        <v>1.50041</v>
      </c>
      <c r="G1436">
        <v>1048.94965</v>
      </c>
      <c r="H1436">
        <v>0.92967</v>
      </c>
      <c r="J1436">
        <v>1048.9575</v>
      </c>
      <c r="K1436">
        <v>0.70252999999999999</v>
      </c>
      <c r="M1436">
        <v>1048.9575</v>
      </c>
      <c r="N1436">
        <v>0.88653999999999999</v>
      </c>
    </row>
    <row r="1437" spans="1:14">
      <c r="A1437">
        <v>1046.8928800000001</v>
      </c>
      <c r="B1437">
        <v>0.52214000000000005</v>
      </c>
      <c r="D1437">
        <v>1046.91506</v>
      </c>
      <c r="E1437">
        <v>1.5565599999999999</v>
      </c>
      <c r="G1437">
        <v>1046.8928800000001</v>
      </c>
      <c r="H1437">
        <v>0.97907999999999995</v>
      </c>
      <c r="J1437">
        <v>1046.9007200000001</v>
      </c>
      <c r="K1437">
        <v>0.70003000000000004</v>
      </c>
      <c r="M1437">
        <v>1046.9007200000001</v>
      </c>
      <c r="N1437">
        <v>0.90713999999999995</v>
      </c>
    </row>
    <row r="1438" spans="1:14">
      <c r="A1438">
        <v>1044.8361199999999</v>
      </c>
      <c r="B1438">
        <v>0.52027999999999996</v>
      </c>
      <c r="D1438">
        <v>1044.85826</v>
      </c>
      <c r="E1438">
        <v>1.6053900000000001</v>
      </c>
      <c r="G1438">
        <v>1044.8361199999999</v>
      </c>
      <c r="H1438">
        <v>1.0239100000000001</v>
      </c>
      <c r="J1438">
        <v>1044.84394</v>
      </c>
      <c r="K1438">
        <v>0.69872999999999996</v>
      </c>
      <c r="M1438">
        <v>1044.84394</v>
      </c>
      <c r="N1438">
        <v>0.92947000000000002</v>
      </c>
    </row>
    <row r="1439" spans="1:14">
      <c r="A1439">
        <v>1042.77936</v>
      </c>
      <c r="B1439">
        <v>0.51861000000000002</v>
      </c>
      <c r="D1439">
        <v>1042.8014499999999</v>
      </c>
      <c r="E1439">
        <v>1.6346099999999999</v>
      </c>
      <c r="G1439">
        <v>1042.77936</v>
      </c>
      <c r="H1439">
        <v>1.0652900000000001</v>
      </c>
      <c r="J1439">
        <v>1042.7871600000001</v>
      </c>
      <c r="K1439">
        <v>0.69762999999999997</v>
      </c>
      <c r="M1439">
        <v>1042.7871600000001</v>
      </c>
      <c r="N1439">
        <v>0.95162999999999998</v>
      </c>
    </row>
    <row r="1440" spans="1:14">
      <c r="A1440">
        <v>1040.7225900000001</v>
      </c>
      <c r="B1440">
        <v>0.51778999999999997</v>
      </c>
      <c r="D1440">
        <v>1040.7446399999999</v>
      </c>
      <c r="E1440">
        <v>1.6370899999999999</v>
      </c>
      <c r="G1440">
        <v>1040.7225900000001</v>
      </c>
      <c r="H1440">
        <v>1.1012</v>
      </c>
      <c r="J1440">
        <v>1040.73038</v>
      </c>
      <c r="K1440">
        <v>0.69711000000000001</v>
      </c>
      <c r="M1440">
        <v>1040.73038</v>
      </c>
      <c r="N1440">
        <v>0.97307999999999995</v>
      </c>
    </row>
    <row r="1441" spans="1:14">
      <c r="A1441">
        <v>1038.6658299999999</v>
      </c>
      <c r="B1441">
        <v>0.51795000000000002</v>
      </c>
      <c r="D1441">
        <v>1038.6878300000001</v>
      </c>
      <c r="E1441">
        <v>1.6108499999999999</v>
      </c>
      <c r="G1441">
        <v>1038.6658299999999</v>
      </c>
      <c r="H1441">
        <v>1.1308</v>
      </c>
      <c r="J1441">
        <v>1038.6736000000001</v>
      </c>
      <c r="K1441">
        <v>0.70004999999999995</v>
      </c>
      <c r="M1441">
        <v>1038.6736000000001</v>
      </c>
      <c r="N1441">
        <v>0.99656</v>
      </c>
    </row>
    <row r="1442" spans="1:14">
      <c r="A1442">
        <v>1036.60906</v>
      </c>
      <c r="B1442">
        <v>0.51800999999999997</v>
      </c>
      <c r="D1442">
        <v>1036.63103</v>
      </c>
      <c r="E1442">
        <v>1.55722</v>
      </c>
      <c r="G1442">
        <v>1036.60906</v>
      </c>
      <c r="H1442">
        <v>1.1579299999999999</v>
      </c>
      <c r="J1442">
        <v>1036.61682</v>
      </c>
      <c r="K1442">
        <v>0.71030000000000004</v>
      </c>
      <c r="M1442">
        <v>1036.61682</v>
      </c>
      <c r="N1442">
        <v>1.0261199999999999</v>
      </c>
    </row>
    <row r="1443" spans="1:14">
      <c r="A1443">
        <v>1034.5523000000001</v>
      </c>
      <c r="B1443">
        <v>0.51926000000000005</v>
      </c>
      <c r="D1443">
        <v>1034.57422</v>
      </c>
      <c r="E1443">
        <v>1.4825999999999999</v>
      </c>
      <c r="G1443">
        <v>1034.5523000000001</v>
      </c>
      <c r="H1443">
        <v>1.1870499999999999</v>
      </c>
      <c r="J1443">
        <v>1034.56005</v>
      </c>
      <c r="K1443">
        <v>0.73297000000000001</v>
      </c>
      <c r="M1443">
        <v>1034.56005</v>
      </c>
      <c r="N1443">
        <v>1.06514</v>
      </c>
    </row>
    <row r="1444" spans="1:14">
      <c r="A1444">
        <v>1032.4955399999999</v>
      </c>
      <c r="B1444">
        <v>0.52580000000000005</v>
      </c>
      <c r="D1444">
        <v>1032.5174099999999</v>
      </c>
      <c r="E1444">
        <v>1.39863</v>
      </c>
      <c r="G1444">
        <v>1032.4955399999999</v>
      </c>
      <c r="H1444">
        <v>1.2236100000000001</v>
      </c>
      <c r="J1444">
        <v>1032.5032699999999</v>
      </c>
      <c r="K1444">
        <v>0.77825</v>
      </c>
      <c r="M1444">
        <v>1032.5032699999999</v>
      </c>
      <c r="N1444">
        <v>1.11616</v>
      </c>
    </row>
    <row r="1445" spans="1:14">
      <c r="A1445">
        <v>1030.43877</v>
      </c>
      <c r="B1445">
        <v>0.53944999999999999</v>
      </c>
      <c r="D1445">
        <v>1030.4606000000001</v>
      </c>
      <c r="E1445">
        <v>1.3170599999999999</v>
      </c>
      <c r="G1445">
        <v>1030.43877</v>
      </c>
      <c r="H1445">
        <v>1.27074</v>
      </c>
      <c r="J1445">
        <v>1030.44649</v>
      </c>
      <c r="K1445">
        <v>0.85116000000000003</v>
      </c>
      <c r="M1445">
        <v>1030.44649</v>
      </c>
      <c r="N1445">
        <v>1.1765099999999999</v>
      </c>
    </row>
    <row r="1446" spans="1:14">
      <c r="A1446">
        <v>1028.38201</v>
      </c>
      <c r="B1446">
        <v>0.55291999999999997</v>
      </c>
      <c r="D1446">
        <v>1028.4038</v>
      </c>
      <c r="E1446">
        <v>1.2436499999999999</v>
      </c>
      <c r="G1446">
        <v>1028.38201</v>
      </c>
      <c r="H1446">
        <v>1.3267800000000001</v>
      </c>
      <c r="J1446">
        <v>1028.3897099999999</v>
      </c>
      <c r="K1446">
        <v>0.92708000000000002</v>
      </c>
      <c r="M1446">
        <v>1028.3897099999999</v>
      </c>
      <c r="N1446">
        <v>1.2323299999999999</v>
      </c>
    </row>
    <row r="1447" spans="1:14">
      <c r="A1447">
        <v>1026.3252399999999</v>
      </c>
      <c r="B1447">
        <v>0.55557000000000001</v>
      </c>
      <c r="D1447">
        <v>1026.34699</v>
      </c>
      <c r="E1447">
        <v>1.1777200000000001</v>
      </c>
      <c r="G1447">
        <v>1026.3252399999999</v>
      </c>
      <c r="H1447">
        <v>1.3892199999999999</v>
      </c>
      <c r="J1447">
        <v>1026.33293</v>
      </c>
      <c r="K1447">
        <v>0.96294999999999997</v>
      </c>
      <c r="M1447">
        <v>1026.33293</v>
      </c>
      <c r="N1447">
        <v>1.2672699999999999</v>
      </c>
    </row>
    <row r="1448" spans="1:14">
      <c r="A1448">
        <v>1024.26848</v>
      </c>
      <c r="B1448">
        <v>0.55754000000000004</v>
      </c>
      <c r="D1448">
        <v>1024.29018</v>
      </c>
      <c r="E1448">
        <v>1.11537</v>
      </c>
      <c r="G1448">
        <v>1024.26848</v>
      </c>
      <c r="H1448">
        <v>1.4547699999999999</v>
      </c>
      <c r="J1448">
        <v>1024.2761499999999</v>
      </c>
      <c r="K1448">
        <v>0.95313000000000003</v>
      </c>
      <c r="M1448">
        <v>1024.2761499999999</v>
      </c>
      <c r="N1448">
        <v>1.28227</v>
      </c>
    </row>
    <row r="1449" spans="1:14">
      <c r="A1449">
        <v>1022.21172</v>
      </c>
      <c r="B1449">
        <v>0.59484999999999999</v>
      </c>
      <c r="D1449">
        <v>1022.23337</v>
      </c>
      <c r="E1449">
        <v>1.05254</v>
      </c>
      <c r="G1449">
        <v>1022.21172</v>
      </c>
      <c r="H1449">
        <v>1.51814</v>
      </c>
      <c r="J1449">
        <v>1022.21937</v>
      </c>
      <c r="K1449">
        <v>0.94967000000000001</v>
      </c>
      <c r="M1449">
        <v>1022.21937</v>
      </c>
      <c r="N1449">
        <v>1.30525</v>
      </c>
    </row>
    <row r="1450" spans="1:14">
      <c r="A1450">
        <v>1020.15495</v>
      </c>
      <c r="B1450">
        <v>0.68844000000000005</v>
      </c>
      <c r="D1450">
        <v>1020.17657</v>
      </c>
      <c r="E1450">
        <v>0.98672000000000004</v>
      </c>
      <c r="G1450">
        <v>1020.15495</v>
      </c>
      <c r="H1450">
        <v>1.57555</v>
      </c>
      <c r="J1450">
        <v>1020.16259</v>
      </c>
      <c r="K1450">
        <v>1.0087299999999999</v>
      </c>
      <c r="M1450">
        <v>1020.16259</v>
      </c>
      <c r="N1450">
        <v>1.3691800000000001</v>
      </c>
    </row>
    <row r="1451" spans="1:14">
      <c r="A1451">
        <v>1018.09819</v>
      </c>
      <c r="B1451">
        <v>0.78742000000000001</v>
      </c>
      <c r="D1451">
        <v>1018.11976</v>
      </c>
      <c r="E1451">
        <v>0.91842000000000001</v>
      </c>
      <c r="G1451">
        <v>1018.09819</v>
      </c>
      <c r="H1451">
        <v>1.62534</v>
      </c>
      <c r="J1451">
        <v>1018.10581</v>
      </c>
      <c r="K1451">
        <v>1.1078699999999999</v>
      </c>
      <c r="M1451">
        <v>1018.10581</v>
      </c>
      <c r="N1451">
        <v>1.4534400000000001</v>
      </c>
    </row>
    <row r="1452" spans="1:14">
      <c r="A1452">
        <v>1016.04142</v>
      </c>
      <c r="B1452">
        <v>0.78803999999999996</v>
      </c>
      <c r="D1452">
        <v>1016.06295</v>
      </c>
      <c r="E1452">
        <v>0.84960000000000002</v>
      </c>
      <c r="G1452">
        <v>1016.04142</v>
      </c>
      <c r="H1452">
        <v>1.66611</v>
      </c>
      <c r="J1452">
        <v>1016.04903</v>
      </c>
      <c r="K1452">
        <v>1.1383700000000001</v>
      </c>
      <c r="M1452">
        <v>1016.04903</v>
      </c>
      <c r="N1452">
        <v>1.4711000000000001</v>
      </c>
    </row>
    <row r="1453" spans="1:14">
      <c r="A1453">
        <v>1013.98466</v>
      </c>
      <c r="B1453">
        <v>0.68364000000000003</v>
      </c>
      <c r="D1453">
        <v>1014.00614</v>
      </c>
      <c r="E1453">
        <v>0.78169999999999995</v>
      </c>
      <c r="G1453">
        <v>1013.98466</v>
      </c>
      <c r="H1453">
        <v>1.69876</v>
      </c>
      <c r="J1453">
        <v>1013.99225</v>
      </c>
      <c r="K1453">
        <v>1.0587200000000001</v>
      </c>
      <c r="M1453">
        <v>1013.99225</v>
      </c>
      <c r="N1453">
        <v>1.38774</v>
      </c>
    </row>
    <row r="1454" spans="1:14">
      <c r="A1454">
        <v>1011.9279</v>
      </c>
      <c r="B1454">
        <v>0.56745000000000001</v>
      </c>
      <c r="D1454">
        <v>1011.94933</v>
      </c>
      <c r="E1454">
        <v>0.71748999999999996</v>
      </c>
      <c r="G1454">
        <v>1011.9279</v>
      </c>
      <c r="H1454">
        <v>1.72495</v>
      </c>
      <c r="J1454">
        <v>1011.93547</v>
      </c>
      <c r="K1454">
        <v>0.94572000000000001</v>
      </c>
      <c r="M1454">
        <v>1011.93547</v>
      </c>
      <c r="N1454">
        <v>1.26986</v>
      </c>
    </row>
    <row r="1455" spans="1:14">
      <c r="A1455">
        <v>1009.87113</v>
      </c>
      <c r="B1455">
        <v>0.48658000000000001</v>
      </c>
      <c r="D1455">
        <v>1009.89253</v>
      </c>
      <c r="E1455">
        <v>0.65925999999999996</v>
      </c>
      <c r="G1455">
        <v>1009.87113</v>
      </c>
      <c r="H1455">
        <v>1.74634</v>
      </c>
      <c r="J1455">
        <v>1009.87869</v>
      </c>
      <c r="K1455">
        <v>0.85585999999999995</v>
      </c>
      <c r="M1455">
        <v>1009.87869</v>
      </c>
      <c r="N1455">
        <v>1.17252</v>
      </c>
    </row>
    <row r="1456" spans="1:14">
      <c r="A1456">
        <v>1007.8143700000001</v>
      </c>
      <c r="B1456">
        <v>0.43546000000000001</v>
      </c>
      <c r="D1456">
        <v>1007.83572</v>
      </c>
      <c r="E1456">
        <v>0.60726000000000002</v>
      </c>
      <c r="G1456">
        <v>1007.8143700000001</v>
      </c>
      <c r="H1456">
        <v>1.76779</v>
      </c>
      <c r="J1456">
        <v>1007.82191</v>
      </c>
      <c r="K1456">
        <v>0.79488000000000003</v>
      </c>
      <c r="M1456">
        <v>1007.82191</v>
      </c>
      <c r="N1456">
        <v>1.10405</v>
      </c>
    </row>
    <row r="1457" spans="1:14">
      <c r="A1457">
        <v>1005.7576</v>
      </c>
      <c r="B1457">
        <v>0.40450999999999998</v>
      </c>
      <c r="D1457">
        <v>1005.77891</v>
      </c>
      <c r="E1457">
        <v>0.56186000000000003</v>
      </c>
      <c r="G1457">
        <v>1005.7576</v>
      </c>
      <c r="H1457">
        <v>1.79434</v>
      </c>
      <c r="J1457">
        <v>1005.76513</v>
      </c>
      <c r="K1457">
        <v>0.75578000000000001</v>
      </c>
      <c r="M1457">
        <v>1005.76513</v>
      </c>
      <c r="N1457">
        <v>1.0596000000000001</v>
      </c>
    </row>
    <row r="1458" spans="1:14">
      <c r="A1458">
        <v>1003.70084</v>
      </c>
      <c r="B1458">
        <v>0.38757000000000003</v>
      </c>
      <c r="D1458">
        <v>1003.7221</v>
      </c>
      <c r="E1458">
        <v>0.52334000000000003</v>
      </c>
      <c r="G1458">
        <v>1003.70084</v>
      </c>
      <c r="H1458">
        <v>1.8259300000000001</v>
      </c>
      <c r="J1458">
        <v>1003.70835</v>
      </c>
      <c r="K1458">
        <v>0.73131000000000002</v>
      </c>
      <c r="M1458">
        <v>1003.70835</v>
      </c>
      <c r="N1458">
        <v>1.03382</v>
      </c>
    </row>
    <row r="1459" spans="1:14">
      <c r="A1459">
        <v>1001.64408</v>
      </c>
      <c r="B1459">
        <v>0.37870999999999999</v>
      </c>
      <c r="D1459">
        <v>1001.6653</v>
      </c>
      <c r="E1459">
        <v>0.49026999999999998</v>
      </c>
      <c r="G1459">
        <v>1001.64408</v>
      </c>
      <c r="H1459">
        <v>1.85897</v>
      </c>
      <c r="J1459">
        <v>1001.65157</v>
      </c>
      <c r="K1459">
        <v>0.71533999999999998</v>
      </c>
      <c r="M1459">
        <v>1001.65157</v>
      </c>
      <c r="N1459">
        <v>1.01922</v>
      </c>
    </row>
    <row r="1460" spans="1:14">
      <c r="A1460">
        <v>999.58731</v>
      </c>
      <c r="B1460">
        <v>0.37292999999999998</v>
      </c>
      <c r="D1460">
        <v>999.60848999999996</v>
      </c>
      <c r="E1460">
        <v>0.46031</v>
      </c>
      <c r="G1460">
        <v>999.58731</v>
      </c>
      <c r="H1460">
        <v>1.8925399999999999</v>
      </c>
      <c r="J1460">
        <v>999.59479999999996</v>
      </c>
      <c r="K1460">
        <v>0.70289999999999997</v>
      </c>
      <c r="M1460">
        <v>999.59479999999996</v>
      </c>
      <c r="N1460">
        <v>1.0067699999999999</v>
      </c>
    </row>
    <row r="1461" spans="1:14">
      <c r="A1461">
        <v>997.53054999999995</v>
      </c>
      <c r="B1461">
        <v>0.36673</v>
      </c>
      <c r="D1461">
        <v>997.55168000000003</v>
      </c>
      <c r="E1461">
        <v>0.43247999999999998</v>
      </c>
      <c r="G1461">
        <v>997.53054999999995</v>
      </c>
      <c r="H1461">
        <v>1.9270799999999999</v>
      </c>
      <c r="J1461">
        <v>997.53801999999996</v>
      </c>
      <c r="K1461">
        <v>0.68950999999999996</v>
      </c>
      <c r="M1461">
        <v>997.53801999999996</v>
      </c>
      <c r="N1461">
        <v>0.98882000000000003</v>
      </c>
    </row>
    <row r="1462" spans="1:14">
      <c r="A1462">
        <v>995.47378000000003</v>
      </c>
      <c r="B1462">
        <v>0.35903000000000002</v>
      </c>
      <c r="D1462">
        <v>995.49486999999999</v>
      </c>
      <c r="E1462">
        <v>0.40747</v>
      </c>
      <c r="G1462">
        <v>995.47378000000003</v>
      </c>
      <c r="H1462">
        <v>1.9593100000000001</v>
      </c>
      <c r="J1462">
        <v>995.48123999999996</v>
      </c>
      <c r="K1462">
        <v>0.67230000000000001</v>
      </c>
      <c r="M1462">
        <v>995.48123999999996</v>
      </c>
      <c r="N1462">
        <v>0.96109999999999995</v>
      </c>
    </row>
    <row r="1463" spans="1:14">
      <c r="A1463">
        <v>993.41701999999998</v>
      </c>
      <c r="B1463">
        <v>0.35058</v>
      </c>
      <c r="D1463">
        <v>993.43807000000004</v>
      </c>
      <c r="E1463">
        <v>0.38616</v>
      </c>
      <c r="G1463">
        <v>993.41701999999998</v>
      </c>
      <c r="H1463">
        <v>1.9837100000000001</v>
      </c>
      <c r="J1463">
        <v>993.42445999999995</v>
      </c>
      <c r="K1463">
        <v>0.65122999999999998</v>
      </c>
      <c r="M1463">
        <v>993.42445999999995</v>
      </c>
      <c r="N1463">
        <v>0.92313000000000001</v>
      </c>
    </row>
    <row r="1464" spans="1:14">
      <c r="A1464">
        <v>991.36026000000004</v>
      </c>
      <c r="B1464">
        <v>0.34236</v>
      </c>
      <c r="D1464">
        <v>991.38126</v>
      </c>
      <c r="E1464">
        <v>0.36725999999999998</v>
      </c>
      <c r="G1464">
        <v>991.36026000000004</v>
      </c>
      <c r="H1464">
        <v>1.9972700000000001</v>
      </c>
      <c r="J1464">
        <v>991.36767999999995</v>
      </c>
      <c r="K1464">
        <v>0.62756000000000001</v>
      </c>
      <c r="M1464">
        <v>991.36767999999995</v>
      </c>
      <c r="N1464">
        <v>0.87670000000000003</v>
      </c>
    </row>
    <row r="1465" spans="1:14">
      <c r="A1465">
        <v>989.30349000000001</v>
      </c>
      <c r="B1465">
        <v>0.33535999999999999</v>
      </c>
      <c r="D1465">
        <v>989.32444999999996</v>
      </c>
      <c r="E1465">
        <v>0.34845999999999999</v>
      </c>
      <c r="G1465">
        <v>989.30349000000001</v>
      </c>
      <c r="H1465">
        <v>2</v>
      </c>
      <c r="J1465">
        <v>989.31089999999995</v>
      </c>
      <c r="K1465">
        <v>0.60346999999999995</v>
      </c>
      <c r="M1465">
        <v>989.31089999999995</v>
      </c>
      <c r="N1465">
        <v>0.82550999999999997</v>
      </c>
    </row>
    <row r="1466" spans="1:14">
      <c r="A1466">
        <v>987.24672999999996</v>
      </c>
      <c r="B1466">
        <v>0.32978000000000002</v>
      </c>
      <c r="D1466">
        <v>987.26764000000003</v>
      </c>
      <c r="E1466">
        <v>0.32995999999999998</v>
      </c>
      <c r="G1466">
        <v>987.24672999999996</v>
      </c>
      <c r="H1466">
        <v>1.9902899999999999</v>
      </c>
      <c r="J1466">
        <v>987.25411999999994</v>
      </c>
      <c r="K1466">
        <v>0.58209999999999995</v>
      </c>
      <c r="M1466">
        <v>987.25411999999994</v>
      </c>
      <c r="N1466">
        <v>0.77471999999999996</v>
      </c>
    </row>
    <row r="1467" spans="1:14">
      <c r="A1467">
        <v>985.18996000000004</v>
      </c>
      <c r="B1467">
        <v>0.32475999999999999</v>
      </c>
      <c r="D1467">
        <v>985.21083999999996</v>
      </c>
      <c r="E1467">
        <v>0.31295000000000001</v>
      </c>
      <c r="G1467">
        <v>985.18996000000004</v>
      </c>
      <c r="H1467">
        <v>1.96431</v>
      </c>
      <c r="J1467">
        <v>985.19734000000005</v>
      </c>
      <c r="K1467">
        <v>0.56384999999999996</v>
      </c>
      <c r="M1467">
        <v>985.19734000000005</v>
      </c>
      <c r="N1467">
        <v>0.7268</v>
      </c>
    </row>
    <row r="1468" spans="1:14">
      <c r="A1468">
        <v>983.13319999999999</v>
      </c>
      <c r="B1468">
        <v>0.31931999999999999</v>
      </c>
      <c r="D1468">
        <v>983.15403000000003</v>
      </c>
      <c r="E1468">
        <v>0.29694999999999999</v>
      </c>
      <c r="G1468">
        <v>983.13319999999999</v>
      </c>
      <c r="H1468">
        <v>1.9208400000000001</v>
      </c>
      <c r="J1468">
        <v>983.14056000000005</v>
      </c>
      <c r="K1468">
        <v>0.54520000000000002</v>
      </c>
      <c r="M1468">
        <v>983.14056000000005</v>
      </c>
      <c r="N1468">
        <v>0.68096999999999996</v>
      </c>
    </row>
    <row r="1469" spans="1:14">
      <c r="A1469">
        <v>981.07644000000005</v>
      </c>
      <c r="B1469">
        <v>0.31341000000000002</v>
      </c>
      <c r="D1469">
        <v>981.09721999999999</v>
      </c>
      <c r="E1469">
        <v>0.28095999999999999</v>
      </c>
      <c r="G1469">
        <v>981.07644000000005</v>
      </c>
      <c r="H1469">
        <v>1.86286</v>
      </c>
      <c r="J1469">
        <v>981.08378000000005</v>
      </c>
      <c r="K1469">
        <v>0.52408999999999994</v>
      </c>
      <c r="M1469">
        <v>981.08378000000005</v>
      </c>
      <c r="N1469">
        <v>0.63753000000000004</v>
      </c>
    </row>
    <row r="1470" spans="1:14">
      <c r="A1470">
        <v>979.01967000000002</v>
      </c>
      <c r="B1470">
        <v>0.30878</v>
      </c>
      <c r="D1470">
        <v>979.04040999999995</v>
      </c>
      <c r="E1470">
        <v>0.26540999999999998</v>
      </c>
      <c r="G1470">
        <v>979.01967000000002</v>
      </c>
      <c r="H1470">
        <v>1.79301</v>
      </c>
      <c r="J1470">
        <v>979.02700000000004</v>
      </c>
      <c r="K1470">
        <v>0.50361</v>
      </c>
      <c r="M1470">
        <v>979.02700000000004</v>
      </c>
      <c r="N1470">
        <v>0.59921999999999997</v>
      </c>
    </row>
    <row r="1471" spans="1:14">
      <c r="A1471">
        <v>976.96290999999997</v>
      </c>
      <c r="B1471">
        <v>0.3075</v>
      </c>
      <c r="D1471">
        <v>976.98361</v>
      </c>
      <c r="E1471">
        <v>0.25091999999999998</v>
      </c>
      <c r="G1471">
        <v>976.96290999999997</v>
      </c>
      <c r="H1471">
        <v>1.7141</v>
      </c>
      <c r="J1471">
        <v>976.97022000000004</v>
      </c>
      <c r="K1471">
        <v>0.48888999999999999</v>
      </c>
      <c r="M1471">
        <v>976.97022000000004</v>
      </c>
      <c r="N1471">
        <v>0.56888000000000005</v>
      </c>
    </row>
    <row r="1472" spans="1:14">
      <c r="A1472">
        <v>974.90614000000005</v>
      </c>
      <c r="B1472">
        <v>0.31028</v>
      </c>
      <c r="D1472">
        <v>974.92679999999996</v>
      </c>
      <c r="E1472">
        <v>0.23768</v>
      </c>
      <c r="G1472">
        <v>974.90614000000005</v>
      </c>
      <c r="H1472">
        <v>1.63225</v>
      </c>
      <c r="J1472">
        <v>974.91344000000004</v>
      </c>
      <c r="K1472">
        <v>0.48161999999999999</v>
      </c>
      <c r="M1472">
        <v>974.91344000000004</v>
      </c>
      <c r="N1472">
        <v>0.54686000000000001</v>
      </c>
    </row>
    <row r="1473" spans="1:14">
      <c r="A1473">
        <v>972.84938</v>
      </c>
      <c r="B1473">
        <v>0.31640000000000001</v>
      </c>
      <c r="D1473">
        <v>972.86999000000003</v>
      </c>
      <c r="E1473">
        <v>0.22645999999999999</v>
      </c>
      <c r="G1473">
        <v>972.84938</v>
      </c>
      <c r="H1473">
        <v>1.55135</v>
      </c>
      <c r="J1473">
        <v>972.85666000000003</v>
      </c>
      <c r="K1473">
        <v>0.47909000000000002</v>
      </c>
      <c r="M1473">
        <v>972.85666000000003</v>
      </c>
      <c r="N1473">
        <v>0.53120000000000001</v>
      </c>
    </row>
    <row r="1474" spans="1:14">
      <c r="A1474">
        <v>970.79262000000006</v>
      </c>
      <c r="B1474">
        <v>0.32391999999999999</v>
      </c>
      <c r="D1474">
        <v>970.81317999999999</v>
      </c>
      <c r="E1474">
        <v>0.21642</v>
      </c>
      <c r="G1474">
        <v>970.79262000000006</v>
      </c>
      <c r="H1474">
        <v>1.4706300000000001</v>
      </c>
      <c r="J1474">
        <v>970.79988000000003</v>
      </c>
      <c r="K1474">
        <v>0.47688999999999998</v>
      </c>
      <c r="M1474">
        <v>970.79988000000003</v>
      </c>
      <c r="N1474">
        <v>0.51922999999999997</v>
      </c>
    </row>
    <row r="1475" spans="1:14">
      <c r="A1475">
        <v>968.73585000000003</v>
      </c>
      <c r="B1475">
        <v>0.33172000000000001</v>
      </c>
      <c r="D1475">
        <v>968.75638000000004</v>
      </c>
      <c r="E1475">
        <v>0.20713000000000001</v>
      </c>
      <c r="G1475">
        <v>968.73585000000003</v>
      </c>
      <c r="H1475">
        <v>1.38995</v>
      </c>
      <c r="J1475">
        <v>968.74310000000003</v>
      </c>
      <c r="K1475">
        <v>0.47281000000000001</v>
      </c>
      <c r="M1475">
        <v>968.74310000000003</v>
      </c>
      <c r="N1475">
        <v>0.50924000000000003</v>
      </c>
    </row>
    <row r="1476" spans="1:14">
      <c r="A1476">
        <v>966.67908999999997</v>
      </c>
      <c r="B1476">
        <v>0.34033999999999998</v>
      </c>
      <c r="D1476">
        <v>966.69956999999999</v>
      </c>
      <c r="E1476">
        <v>0.20127</v>
      </c>
      <c r="G1476">
        <v>966.67908999999997</v>
      </c>
      <c r="H1476">
        <v>1.31132</v>
      </c>
      <c r="J1476">
        <v>966.68632000000002</v>
      </c>
      <c r="K1476">
        <v>0.46838000000000002</v>
      </c>
      <c r="M1476">
        <v>966.68632000000002</v>
      </c>
      <c r="N1476">
        <v>0.50055000000000005</v>
      </c>
    </row>
    <row r="1477" spans="1:14">
      <c r="A1477">
        <v>964.62231999999995</v>
      </c>
      <c r="B1477">
        <v>0.35047</v>
      </c>
      <c r="D1477">
        <v>964.64275999999995</v>
      </c>
      <c r="E1477">
        <v>0.20154</v>
      </c>
      <c r="G1477">
        <v>964.62231999999995</v>
      </c>
      <c r="H1477">
        <v>1.2365699999999999</v>
      </c>
      <c r="J1477">
        <v>964.62954999999999</v>
      </c>
      <c r="K1477">
        <v>0.46545999999999998</v>
      </c>
      <c r="M1477">
        <v>964.62954999999999</v>
      </c>
      <c r="N1477">
        <v>0.49270000000000003</v>
      </c>
    </row>
    <row r="1478" spans="1:14">
      <c r="A1478">
        <v>962.56556</v>
      </c>
      <c r="B1478">
        <v>0.3624</v>
      </c>
      <c r="D1478">
        <v>962.58595000000003</v>
      </c>
      <c r="E1478">
        <v>0.20988000000000001</v>
      </c>
      <c r="G1478">
        <v>962.56556</v>
      </c>
      <c r="H1478">
        <v>1.16676</v>
      </c>
      <c r="J1478">
        <v>962.57276999999999</v>
      </c>
      <c r="K1478">
        <v>0.46418999999999999</v>
      </c>
      <c r="M1478">
        <v>962.57276999999999</v>
      </c>
      <c r="N1478">
        <v>0.48592000000000002</v>
      </c>
    </row>
    <row r="1479" spans="1:14">
      <c r="A1479">
        <v>960.50879999999995</v>
      </c>
      <c r="B1479">
        <v>0.37591000000000002</v>
      </c>
      <c r="D1479">
        <v>960.52914999999996</v>
      </c>
      <c r="E1479">
        <v>0.22564000000000001</v>
      </c>
      <c r="G1479">
        <v>960.50879999999995</v>
      </c>
      <c r="H1479">
        <v>1.10039</v>
      </c>
      <c r="J1479">
        <v>960.51598999999999</v>
      </c>
      <c r="K1479">
        <v>0.46478000000000003</v>
      </c>
      <c r="M1479">
        <v>960.51598999999999</v>
      </c>
      <c r="N1479">
        <v>0.48086000000000001</v>
      </c>
    </row>
    <row r="1480" spans="1:14">
      <c r="A1480">
        <v>958.45203000000004</v>
      </c>
      <c r="B1480">
        <v>0.39008999999999999</v>
      </c>
      <c r="D1480">
        <v>958.47234000000003</v>
      </c>
      <c r="E1480">
        <v>0.24168000000000001</v>
      </c>
      <c r="G1480">
        <v>958.45203000000004</v>
      </c>
      <c r="H1480">
        <v>1.03487</v>
      </c>
      <c r="J1480">
        <v>958.45920999999998</v>
      </c>
      <c r="K1480">
        <v>0.46761999999999998</v>
      </c>
      <c r="M1480">
        <v>958.45920999999998</v>
      </c>
      <c r="N1480">
        <v>0.47744999999999999</v>
      </c>
    </row>
    <row r="1481" spans="1:14">
      <c r="A1481">
        <v>956.39526999999998</v>
      </c>
      <c r="B1481">
        <v>0.40362999999999999</v>
      </c>
      <c r="D1481">
        <v>956.41552999999999</v>
      </c>
      <c r="E1481">
        <v>0.24945000000000001</v>
      </c>
      <c r="G1481">
        <v>956.39526999999998</v>
      </c>
      <c r="H1481">
        <v>0.97169000000000005</v>
      </c>
      <c r="J1481">
        <v>956.40242999999998</v>
      </c>
      <c r="K1481">
        <v>0.47214</v>
      </c>
      <c r="M1481">
        <v>956.40242999999998</v>
      </c>
      <c r="N1481">
        <v>0.47482000000000002</v>
      </c>
    </row>
    <row r="1482" spans="1:14">
      <c r="A1482">
        <v>954.33849999999995</v>
      </c>
      <c r="B1482">
        <v>0.41436000000000001</v>
      </c>
      <c r="D1482">
        <v>954.35871999999995</v>
      </c>
      <c r="E1482">
        <v>0.24654000000000001</v>
      </c>
      <c r="G1482">
        <v>954.33849999999995</v>
      </c>
      <c r="H1482">
        <v>0.91271000000000002</v>
      </c>
      <c r="J1482">
        <v>954.34564999999998</v>
      </c>
      <c r="K1482">
        <v>0.47769</v>
      </c>
      <c r="M1482">
        <v>954.34564999999998</v>
      </c>
      <c r="N1482">
        <v>0.47284999999999999</v>
      </c>
    </row>
    <row r="1483" spans="1:14">
      <c r="A1483">
        <v>952.28174000000001</v>
      </c>
      <c r="B1483">
        <v>0.42020000000000002</v>
      </c>
      <c r="D1483">
        <v>952.30191000000002</v>
      </c>
      <c r="E1483">
        <v>0.23594999999999999</v>
      </c>
      <c r="G1483">
        <v>952.28174000000001</v>
      </c>
      <c r="H1483">
        <v>0.85755000000000003</v>
      </c>
      <c r="J1483">
        <v>952.28886999999997</v>
      </c>
      <c r="K1483">
        <v>0.48476999999999998</v>
      </c>
      <c r="M1483">
        <v>952.28886999999997</v>
      </c>
      <c r="N1483">
        <v>0.47277999999999998</v>
      </c>
    </row>
    <row r="1484" spans="1:14">
      <c r="A1484">
        <v>950.22497999999996</v>
      </c>
      <c r="B1484">
        <v>0.42153000000000002</v>
      </c>
      <c r="D1484">
        <v>950.24510999999995</v>
      </c>
      <c r="E1484">
        <v>0.22175</v>
      </c>
      <c r="G1484">
        <v>950.22497999999996</v>
      </c>
      <c r="H1484">
        <v>0.80786000000000002</v>
      </c>
      <c r="J1484">
        <v>950.23208999999997</v>
      </c>
      <c r="K1484">
        <v>0.49381000000000003</v>
      </c>
      <c r="M1484">
        <v>950.23208999999997</v>
      </c>
      <c r="N1484">
        <v>0.47581000000000001</v>
      </c>
    </row>
    <row r="1485" spans="1:14">
      <c r="A1485">
        <v>948.16821000000004</v>
      </c>
      <c r="B1485">
        <v>0.42098000000000002</v>
      </c>
      <c r="D1485">
        <v>948.18830000000003</v>
      </c>
      <c r="E1485">
        <v>0.20721000000000001</v>
      </c>
      <c r="G1485">
        <v>948.16821000000004</v>
      </c>
      <c r="H1485">
        <v>0.76678000000000002</v>
      </c>
      <c r="J1485">
        <v>948.17530999999997</v>
      </c>
      <c r="K1485">
        <v>0.50358000000000003</v>
      </c>
      <c r="M1485">
        <v>948.17530999999997</v>
      </c>
      <c r="N1485">
        <v>0.48252</v>
      </c>
    </row>
    <row r="1486" spans="1:14">
      <c r="A1486">
        <v>946.11144999999999</v>
      </c>
      <c r="B1486">
        <v>0.42182999999999998</v>
      </c>
      <c r="D1486">
        <v>946.13148999999999</v>
      </c>
      <c r="E1486">
        <v>0.19392999999999999</v>
      </c>
      <c r="G1486">
        <v>946.11144999999999</v>
      </c>
      <c r="H1486">
        <v>0.73734999999999995</v>
      </c>
      <c r="J1486">
        <v>946.11852999999996</v>
      </c>
      <c r="K1486">
        <v>0.51309000000000005</v>
      </c>
      <c r="M1486">
        <v>946.11852999999996</v>
      </c>
      <c r="N1486">
        <v>0.49325000000000002</v>
      </c>
    </row>
    <row r="1487" spans="1:14">
      <c r="A1487">
        <v>944.05467999999996</v>
      </c>
      <c r="B1487">
        <v>0.42668</v>
      </c>
      <c r="D1487">
        <v>944.07467999999994</v>
      </c>
      <c r="E1487">
        <v>0.18237999999999999</v>
      </c>
      <c r="G1487">
        <v>944.05467999999996</v>
      </c>
      <c r="H1487">
        <v>0.72245000000000004</v>
      </c>
      <c r="J1487">
        <v>944.06174999999996</v>
      </c>
      <c r="K1487">
        <v>0.52324000000000004</v>
      </c>
      <c r="M1487">
        <v>944.06174999999996</v>
      </c>
      <c r="N1487">
        <v>0.50817000000000001</v>
      </c>
    </row>
    <row r="1488" spans="1:14">
      <c r="A1488">
        <v>941.99792000000002</v>
      </c>
      <c r="B1488">
        <v>0.43664999999999998</v>
      </c>
      <c r="D1488">
        <v>942.01787999999999</v>
      </c>
      <c r="E1488">
        <v>0.17277000000000001</v>
      </c>
      <c r="G1488">
        <v>941.99792000000002</v>
      </c>
      <c r="H1488">
        <v>0.72163999999999995</v>
      </c>
      <c r="J1488">
        <v>942.00496999999996</v>
      </c>
      <c r="K1488">
        <v>0.53612000000000004</v>
      </c>
      <c r="M1488">
        <v>942.00496999999996</v>
      </c>
      <c r="N1488">
        <v>0.52727000000000002</v>
      </c>
    </row>
    <row r="1489" spans="1:14">
      <c r="A1489">
        <v>939.94115999999997</v>
      </c>
      <c r="B1489">
        <v>0.45133000000000001</v>
      </c>
      <c r="D1489">
        <v>939.96106999999995</v>
      </c>
      <c r="E1489">
        <v>0.16500999999999999</v>
      </c>
      <c r="G1489">
        <v>939.94115999999997</v>
      </c>
      <c r="H1489">
        <v>0.72807999999999995</v>
      </c>
      <c r="J1489">
        <v>939.94818999999995</v>
      </c>
      <c r="K1489">
        <v>0.55430999999999997</v>
      </c>
      <c r="M1489">
        <v>939.94818999999995</v>
      </c>
      <c r="N1489">
        <v>0.54940999999999995</v>
      </c>
    </row>
    <row r="1490" spans="1:14">
      <c r="A1490">
        <v>937.88439000000005</v>
      </c>
      <c r="B1490">
        <v>0.46878999999999998</v>
      </c>
      <c r="D1490">
        <v>937.90426000000002</v>
      </c>
      <c r="E1490">
        <v>0.15959000000000001</v>
      </c>
      <c r="G1490">
        <v>937.88439000000005</v>
      </c>
      <c r="H1490">
        <v>0.73495999999999995</v>
      </c>
      <c r="J1490">
        <v>937.89140999999995</v>
      </c>
      <c r="K1490">
        <v>0.57672000000000001</v>
      </c>
      <c r="M1490">
        <v>937.89140999999995</v>
      </c>
      <c r="N1490">
        <v>0.57065999999999995</v>
      </c>
    </row>
    <row r="1491" spans="1:14">
      <c r="A1491">
        <v>935.82763</v>
      </c>
      <c r="B1491">
        <v>0.48553000000000002</v>
      </c>
      <c r="D1491">
        <v>935.84744999999998</v>
      </c>
      <c r="E1491">
        <v>0.15611</v>
      </c>
      <c r="G1491">
        <v>935.82763</v>
      </c>
      <c r="H1491">
        <v>0.74168999999999996</v>
      </c>
      <c r="J1491">
        <v>935.83462999999995</v>
      </c>
      <c r="K1491">
        <v>0.59636</v>
      </c>
      <c r="M1491">
        <v>935.83462999999995</v>
      </c>
      <c r="N1491">
        <v>0.58518000000000003</v>
      </c>
    </row>
    <row r="1492" spans="1:14">
      <c r="A1492">
        <v>933.77085999999997</v>
      </c>
      <c r="B1492">
        <v>0.49636000000000002</v>
      </c>
      <c r="D1492">
        <v>933.79065000000003</v>
      </c>
      <c r="E1492">
        <v>0.15359999999999999</v>
      </c>
      <c r="G1492">
        <v>933.77085999999997</v>
      </c>
      <c r="H1492">
        <v>0.74882000000000004</v>
      </c>
      <c r="J1492">
        <v>933.77784999999994</v>
      </c>
      <c r="K1492">
        <v>0.60567000000000004</v>
      </c>
      <c r="M1492">
        <v>933.77784999999994</v>
      </c>
      <c r="N1492">
        <v>0.58855000000000002</v>
      </c>
    </row>
    <row r="1493" spans="1:14">
      <c r="A1493">
        <v>931.71410000000003</v>
      </c>
      <c r="B1493">
        <v>0.49662000000000001</v>
      </c>
      <c r="D1493">
        <v>931.73383999999999</v>
      </c>
      <c r="E1493">
        <v>0.15389</v>
      </c>
      <c r="G1493">
        <v>931.71410000000003</v>
      </c>
      <c r="H1493">
        <v>0.75458999999999998</v>
      </c>
      <c r="J1493">
        <v>931.72107000000005</v>
      </c>
      <c r="K1493">
        <v>0.60128000000000004</v>
      </c>
      <c r="M1493">
        <v>931.72107000000005</v>
      </c>
      <c r="N1493">
        <v>0.57908000000000004</v>
      </c>
    </row>
    <row r="1494" spans="1:14">
      <c r="A1494">
        <v>929.65733999999998</v>
      </c>
      <c r="B1494">
        <v>0.48398999999999998</v>
      </c>
      <c r="D1494">
        <v>929.67702999999995</v>
      </c>
      <c r="E1494">
        <v>0.15901000000000001</v>
      </c>
      <c r="G1494">
        <v>929.65733999999998</v>
      </c>
      <c r="H1494">
        <v>0.75729000000000002</v>
      </c>
      <c r="J1494">
        <v>929.66430000000003</v>
      </c>
      <c r="K1494">
        <v>0.58311000000000002</v>
      </c>
      <c r="M1494">
        <v>929.66430000000003</v>
      </c>
      <c r="N1494">
        <v>0.55737000000000003</v>
      </c>
    </row>
    <row r="1495" spans="1:14">
      <c r="A1495">
        <v>927.60056999999995</v>
      </c>
      <c r="B1495">
        <v>0.45610000000000001</v>
      </c>
      <c r="D1495">
        <v>927.62022000000002</v>
      </c>
      <c r="E1495">
        <v>0.16750999999999999</v>
      </c>
      <c r="G1495">
        <v>927.60056999999995</v>
      </c>
      <c r="H1495">
        <v>0.75682000000000005</v>
      </c>
      <c r="J1495">
        <v>927.60752000000002</v>
      </c>
      <c r="K1495">
        <v>0.55464999999999998</v>
      </c>
      <c r="M1495">
        <v>927.60752000000002</v>
      </c>
      <c r="N1495">
        <v>0.52754000000000001</v>
      </c>
    </row>
    <row r="1496" spans="1:14">
      <c r="A1496">
        <v>925.54381000000001</v>
      </c>
      <c r="B1496">
        <v>0.41377000000000003</v>
      </c>
      <c r="D1496">
        <v>925.56341999999995</v>
      </c>
      <c r="E1496">
        <v>0.17632999999999999</v>
      </c>
      <c r="G1496">
        <v>925.54381000000001</v>
      </c>
      <c r="H1496">
        <v>0.75360000000000005</v>
      </c>
      <c r="J1496">
        <v>925.55074000000002</v>
      </c>
      <c r="K1496">
        <v>0.52398999999999996</v>
      </c>
      <c r="M1496">
        <v>925.55074000000002</v>
      </c>
      <c r="N1496">
        <v>0.49680999999999997</v>
      </c>
    </row>
    <row r="1497" spans="1:14">
      <c r="A1497">
        <v>923.48703999999998</v>
      </c>
      <c r="B1497">
        <v>0.36931000000000003</v>
      </c>
      <c r="D1497">
        <v>923.50661000000002</v>
      </c>
      <c r="E1497">
        <v>0.18396000000000001</v>
      </c>
      <c r="G1497">
        <v>923.48703999999998</v>
      </c>
      <c r="H1497">
        <v>0.74692000000000003</v>
      </c>
      <c r="J1497">
        <v>923.49396000000002</v>
      </c>
      <c r="K1497">
        <v>0.50317999999999996</v>
      </c>
      <c r="M1497">
        <v>923.49396000000002</v>
      </c>
      <c r="N1497">
        <v>0.47277000000000002</v>
      </c>
    </row>
    <row r="1498" spans="1:14">
      <c r="A1498">
        <v>921.43028000000004</v>
      </c>
      <c r="B1498">
        <v>0.33879999999999999</v>
      </c>
      <c r="D1498">
        <v>921.44979999999998</v>
      </c>
      <c r="E1498">
        <v>0.18911</v>
      </c>
      <c r="G1498">
        <v>921.43028000000004</v>
      </c>
      <c r="H1498">
        <v>0.73558000000000001</v>
      </c>
      <c r="J1498">
        <v>921.43718000000001</v>
      </c>
      <c r="K1498">
        <v>0.50705</v>
      </c>
      <c r="M1498">
        <v>921.43718000000001</v>
      </c>
      <c r="N1498">
        <v>0.46061999999999997</v>
      </c>
    </row>
    <row r="1499" spans="1:14">
      <c r="A1499">
        <v>919.37351999999998</v>
      </c>
      <c r="B1499">
        <v>0.32679000000000002</v>
      </c>
      <c r="D1499">
        <v>919.39299000000005</v>
      </c>
      <c r="E1499">
        <v>0.18953</v>
      </c>
      <c r="G1499">
        <v>919.37351999999998</v>
      </c>
      <c r="H1499">
        <v>0.71811999999999998</v>
      </c>
      <c r="J1499">
        <v>919.38040000000001</v>
      </c>
      <c r="K1499">
        <v>0.54532999999999998</v>
      </c>
      <c r="M1499">
        <v>919.38040000000001</v>
      </c>
      <c r="N1499">
        <v>0.45989000000000002</v>
      </c>
    </row>
    <row r="1500" spans="1:14">
      <c r="A1500">
        <v>917.31674999999996</v>
      </c>
      <c r="B1500">
        <v>0.32475999999999999</v>
      </c>
      <c r="D1500">
        <v>917.33618999999999</v>
      </c>
      <c r="E1500">
        <v>0.18468999999999999</v>
      </c>
      <c r="G1500">
        <v>917.31674999999996</v>
      </c>
      <c r="H1500">
        <v>0.69367999999999996</v>
      </c>
      <c r="J1500">
        <v>917.32362000000001</v>
      </c>
      <c r="K1500">
        <v>0.60431000000000001</v>
      </c>
      <c r="M1500">
        <v>917.32362000000001</v>
      </c>
      <c r="N1500">
        <v>0.46128000000000002</v>
      </c>
    </row>
    <row r="1501" spans="1:14">
      <c r="A1501">
        <v>915.25999000000002</v>
      </c>
      <c r="B1501">
        <v>0.31991999999999998</v>
      </c>
      <c r="D1501">
        <v>915.27937999999995</v>
      </c>
      <c r="E1501">
        <v>0.17634</v>
      </c>
      <c r="G1501">
        <v>915.25999000000002</v>
      </c>
      <c r="H1501">
        <v>0.66466999999999998</v>
      </c>
      <c r="J1501">
        <v>915.26684</v>
      </c>
      <c r="K1501">
        <v>0.64219999999999999</v>
      </c>
      <c r="M1501">
        <v>915.26684</v>
      </c>
      <c r="N1501">
        <v>0.45079000000000002</v>
      </c>
    </row>
    <row r="1502" spans="1:14">
      <c r="A1502">
        <v>913.20321999999999</v>
      </c>
      <c r="B1502">
        <v>0.30506</v>
      </c>
      <c r="D1502">
        <v>913.22257000000002</v>
      </c>
      <c r="E1502">
        <v>0.16696</v>
      </c>
      <c r="G1502">
        <v>913.20321999999999</v>
      </c>
      <c r="H1502">
        <v>0.63500999999999996</v>
      </c>
      <c r="J1502">
        <v>913.21006</v>
      </c>
      <c r="K1502">
        <v>0.62778</v>
      </c>
      <c r="M1502">
        <v>913.21006</v>
      </c>
      <c r="N1502">
        <v>0.42354999999999998</v>
      </c>
    </row>
    <row r="1503" spans="1:14">
      <c r="A1503">
        <v>911.14646000000005</v>
      </c>
      <c r="B1503">
        <v>0.28325</v>
      </c>
      <c r="D1503">
        <v>911.16575999999998</v>
      </c>
      <c r="E1503">
        <v>0.15837000000000001</v>
      </c>
      <c r="G1503">
        <v>911.14646000000005</v>
      </c>
      <c r="H1503">
        <v>0.60575000000000001</v>
      </c>
      <c r="J1503">
        <v>911.15328</v>
      </c>
      <c r="K1503">
        <v>0.57725000000000004</v>
      </c>
      <c r="M1503">
        <v>911.15328</v>
      </c>
      <c r="N1503">
        <v>0.38899</v>
      </c>
    </row>
    <row r="1504" spans="1:14">
      <c r="A1504">
        <v>909.08969000000002</v>
      </c>
      <c r="B1504">
        <v>0.26132</v>
      </c>
      <c r="D1504">
        <v>909.10896000000002</v>
      </c>
      <c r="E1504">
        <v>0.15126999999999999</v>
      </c>
      <c r="G1504">
        <v>909.08969000000002</v>
      </c>
      <c r="H1504">
        <v>0.57594000000000001</v>
      </c>
      <c r="J1504">
        <v>909.09649999999999</v>
      </c>
      <c r="K1504">
        <v>0.52529000000000003</v>
      </c>
      <c r="M1504">
        <v>909.09649999999999</v>
      </c>
      <c r="N1504">
        <v>0.35826999999999998</v>
      </c>
    </row>
    <row r="1505" spans="1:14">
      <c r="A1505">
        <v>907.03292999999996</v>
      </c>
      <c r="B1505">
        <v>0.24151</v>
      </c>
      <c r="D1505">
        <v>907.05214999999998</v>
      </c>
      <c r="E1505">
        <v>0.14566000000000001</v>
      </c>
      <c r="G1505">
        <v>907.03292999999996</v>
      </c>
      <c r="H1505">
        <v>0.54712000000000005</v>
      </c>
      <c r="J1505">
        <v>907.03971999999999</v>
      </c>
      <c r="K1505">
        <v>0.48680000000000001</v>
      </c>
      <c r="M1505">
        <v>907.03971999999999</v>
      </c>
      <c r="N1505">
        <v>0.33404</v>
      </c>
    </row>
    <row r="1506" spans="1:14">
      <c r="A1506">
        <v>904.97617000000002</v>
      </c>
      <c r="B1506">
        <v>0.22397</v>
      </c>
      <c r="D1506">
        <v>904.99534000000006</v>
      </c>
      <c r="E1506">
        <v>0.14066000000000001</v>
      </c>
      <c r="G1506">
        <v>904.97617000000002</v>
      </c>
      <c r="H1506">
        <v>0.52281</v>
      </c>
      <c r="J1506">
        <v>904.98293999999999</v>
      </c>
      <c r="K1506">
        <v>0.46015</v>
      </c>
      <c r="M1506">
        <v>904.98293999999999</v>
      </c>
      <c r="N1506">
        <v>0.31302999999999997</v>
      </c>
    </row>
    <row r="1507" spans="1:14">
      <c r="A1507">
        <v>902.9194</v>
      </c>
      <c r="B1507">
        <v>0.20891000000000001</v>
      </c>
      <c r="D1507">
        <v>902.93853000000001</v>
      </c>
      <c r="E1507">
        <v>0.13641</v>
      </c>
      <c r="G1507">
        <v>902.9194</v>
      </c>
      <c r="H1507">
        <v>0.50282000000000004</v>
      </c>
      <c r="J1507">
        <v>902.92615999999998</v>
      </c>
      <c r="K1507">
        <v>0.43990000000000001</v>
      </c>
      <c r="M1507">
        <v>902.92615999999998</v>
      </c>
      <c r="N1507">
        <v>0.29232999999999998</v>
      </c>
    </row>
    <row r="1508" spans="1:14">
      <c r="A1508">
        <v>900.86264000000006</v>
      </c>
      <c r="B1508">
        <v>0.19248999999999999</v>
      </c>
      <c r="D1508">
        <v>900.88172999999995</v>
      </c>
      <c r="E1508">
        <v>0.13420000000000001</v>
      </c>
      <c r="G1508">
        <v>900.86264000000006</v>
      </c>
      <c r="H1508">
        <v>0.48341000000000001</v>
      </c>
      <c r="J1508">
        <v>900.86937999999998</v>
      </c>
      <c r="K1508">
        <v>0.42043000000000003</v>
      </c>
      <c r="M1508">
        <v>900.86937999999998</v>
      </c>
      <c r="N1508">
        <v>0.27162999999999998</v>
      </c>
    </row>
    <row r="1509" spans="1:14">
      <c r="A1509">
        <v>898.80587000000003</v>
      </c>
      <c r="B1509">
        <v>0.17155999999999999</v>
      </c>
      <c r="D1509">
        <v>898.82492000000002</v>
      </c>
      <c r="E1509">
        <v>0.13314000000000001</v>
      </c>
      <c r="G1509">
        <v>898.80587000000003</v>
      </c>
      <c r="H1509">
        <v>0.46316000000000002</v>
      </c>
      <c r="J1509">
        <v>898.81259999999997</v>
      </c>
      <c r="K1509">
        <v>0.39950000000000002</v>
      </c>
      <c r="M1509">
        <v>898.81259999999997</v>
      </c>
      <c r="N1509">
        <v>0.25124999999999997</v>
      </c>
    </row>
    <row r="1510" spans="1:14">
      <c r="A1510">
        <v>896.74910999999997</v>
      </c>
      <c r="B1510">
        <v>0.14990000000000001</v>
      </c>
      <c r="D1510">
        <v>896.76810999999998</v>
      </c>
      <c r="E1510">
        <v>0.13175000000000001</v>
      </c>
      <c r="G1510">
        <v>896.74910999999997</v>
      </c>
      <c r="H1510">
        <v>0.44353999999999999</v>
      </c>
      <c r="J1510">
        <v>896.75581999999997</v>
      </c>
      <c r="K1510">
        <v>0.37839</v>
      </c>
      <c r="M1510">
        <v>896.75581999999997</v>
      </c>
      <c r="N1510">
        <v>0.23136000000000001</v>
      </c>
    </row>
    <row r="1511" spans="1:14">
      <c r="A1511">
        <v>894.69235000000003</v>
      </c>
      <c r="B1511">
        <v>0.13189000000000001</v>
      </c>
      <c r="D1511">
        <v>894.71130000000005</v>
      </c>
      <c r="E1511">
        <v>0.13045000000000001</v>
      </c>
      <c r="G1511">
        <v>894.69235000000003</v>
      </c>
      <c r="H1511">
        <v>0.42448999999999998</v>
      </c>
      <c r="J1511">
        <v>894.69905000000006</v>
      </c>
      <c r="K1511">
        <v>0.35765000000000002</v>
      </c>
      <c r="M1511">
        <v>894.69905000000006</v>
      </c>
      <c r="N1511">
        <v>0.21213000000000001</v>
      </c>
    </row>
    <row r="1512" spans="1:14">
      <c r="A1512">
        <v>892.63558</v>
      </c>
      <c r="B1512">
        <v>0.11794</v>
      </c>
      <c r="D1512">
        <v>892.65449000000001</v>
      </c>
      <c r="E1512">
        <v>0.1283</v>
      </c>
      <c r="G1512">
        <v>892.63558</v>
      </c>
      <c r="H1512">
        <v>0.40410000000000001</v>
      </c>
      <c r="J1512">
        <v>892.64227000000005</v>
      </c>
      <c r="K1512">
        <v>0.33761000000000002</v>
      </c>
      <c r="M1512">
        <v>892.64227000000005</v>
      </c>
      <c r="N1512">
        <v>0.19358</v>
      </c>
    </row>
    <row r="1513" spans="1:14">
      <c r="A1513">
        <v>890.57881999999995</v>
      </c>
      <c r="B1513">
        <v>0.10774</v>
      </c>
      <c r="D1513">
        <v>890.59768999999994</v>
      </c>
      <c r="E1513">
        <v>0.12288</v>
      </c>
      <c r="G1513">
        <v>890.57881999999995</v>
      </c>
      <c r="H1513">
        <v>0.38118000000000002</v>
      </c>
      <c r="J1513">
        <v>890.58549000000005</v>
      </c>
      <c r="K1513">
        <v>0.31902999999999998</v>
      </c>
      <c r="M1513">
        <v>890.58549000000005</v>
      </c>
      <c r="N1513">
        <v>0.1759</v>
      </c>
    </row>
    <row r="1514" spans="1:14">
      <c r="A1514">
        <v>888.52205000000004</v>
      </c>
      <c r="B1514">
        <v>0.10235</v>
      </c>
      <c r="D1514">
        <v>888.54088000000002</v>
      </c>
      <c r="E1514">
        <v>0.1158</v>
      </c>
      <c r="G1514">
        <v>888.52205000000004</v>
      </c>
      <c r="H1514">
        <v>0.35520000000000002</v>
      </c>
      <c r="J1514">
        <v>888.52871000000005</v>
      </c>
      <c r="K1514">
        <v>0.30298999999999998</v>
      </c>
      <c r="M1514">
        <v>888.52871000000005</v>
      </c>
      <c r="N1514">
        <v>0.16109999999999999</v>
      </c>
    </row>
    <row r="1515" spans="1:14">
      <c r="A1515">
        <v>886.46528999999998</v>
      </c>
      <c r="B1515">
        <v>0.10384</v>
      </c>
      <c r="D1515">
        <v>886.48406999999997</v>
      </c>
      <c r="E1515">
        <v>0.11292000000000001</v>
      </c>
      <c r="G1515">
        <v>886.46528999999998</v>
      </c>
      <c r="H1515">
        <v>0.32761000000000001</v>
      </c>
      <c r="J1515">
        <v>886.47193000000004</v>
      </c>
      <c r="K1515">
        <v>0.29091</v>
      </c>
      <c r="M1515">
        <v>886.47193000000004</v>
      </c>
      <c r="N1515">
        <v>0.15329999999999999</v>
      </c>
    </row>
    <row r="1516" spans="1:14">
      <c r="A1516">
        <v>884.40853000000004</v>
      </c>
      <c r="B1516">
        <v>0.11514000000000001</v>
      </c>
      <c r="D1516">
        <v>884.42726000000005</v>
      </c>
      <c r="E1516">
        <v>0.12087000000000001</v>
      </c>
      <c r="G1516">
        <v>884.40853000000004</v>
      </c>
      <c r="H1516">
        <v>0.30082999999999999</v>
      </c>
      <c r="J1516">
        <v>884.41515000000004</v>
      </c>
      <c r="K1516">
        <v>0.28586</v>
      </c>
      <c r="M1516">
        <v>884.41515000000004</v>
      </c>
      <c r="N1516">
        <v>0.15659999999999999</v>
      </c>
    </row>
    <row r="1517" spans="1:14">
      <c r="A1517">
        <v>882.35176000000001</v>
      </c>
      <c r="B1517">
        <v>0.13866000000000001</v>
      </c>
      <c r="D1517">
        <v>882.37045999999998</v>
      </c>
      <c r="E1517">
        <v>0.14471000000000001</v>
      </c>
      <c r="G1517">
        <v>882.35176000000001</v>
      </c>
      <c r="H1517">
        <v>0.27524999999999999</v>
      </c>
      <c r="J1517">
        <v>882.35837000000004</v>
      </c>
      <c r="K1517">
        <v>0.29167999999999999</v>
      </c>
      <c r="M1517">
        <v>882.35837000000004</v>
      </c>
      <c r="N1517">
        <v>0.17394999999999999</v>
      </c>
    </row>
    <row r="1518" spans="1:14">
      <c r="A1518">
        <v>880.29499999999996</v>
      </c>
      <c r="B1518">
        <v>0.17419000000000001</v>
      </c>
      <c r="D1518">
        <v>880.31365000000005</v>
      </c>
      <c r="E1518">
        <v>0.18579000000000001</v>
      </c>
      <c r="G1518">
        <v>880.29499999999996</v>
      </c>
      <c r="H1518">
        <v>0.25197000000000003</v>
      </c>
      <c r="J1518">
        <v>880.30159000000003</v>
      </c>
      <c r="K1518">
        <v>0.30937999999999999</v>
      </c>
      <c r="M1518">
        <v>880.30159000000003</v>
      </c>
      <c r="N1518">
        <v>0.20643</v>
      </c>
    </row>
    <row r="1519" spans="1:14">
      <c r="A1519">
        <v>878.23823000000004</v>
      </c>
      <c r="B1519">
        <v>0.22123000000000001</v>
      </c>
      <c r="D1519">
        <v>878.25684000000001</v>
      </c>
      <c r="E1519">
        <v>0.24231</v>
      </c>
      <c r="G1519">
        <v>878.23823000000004</v>
      </c>
      <c r="H1519">
        <v>0.23430000000000001</v>
      </c>
      <c r="J1519">
        <v>878.24481000000003</v>
      </c>
      <c r="K1519">
        <v>0.34333000000000002</v>
      </c>
      <c r="M1519">
        <v>878.24481000000003</v>
      </c>
      <c r="N1519">
        <v>0.25386999999999998</v>
      </c>
    </row>
    <row r="1520" spans="1:14">
      <c r="A1520">
        <v>876.18146999999999</v>
      </c>
      <c r="B1520">
        <v>0.28316999999999998</v>
      </c>
      <c r="D1520">
        <v>876.20002999999997</v>
      </c>
      <c r="E1520">
        <v>0.30974000000000002</v>
      </c>
      <c r="G1520">
        <v>876.18146999999999</v>
      </c>
      <c r="H1520">
        <v>0.22364000000000001</v>
      </c>
      <c r="J1520">
        <v>876.18803000000003</v>
      </c>
      <c r="K1520">
        <v>0.41422999999999999</v>
      </c>
      <c r="M1520">
        <v>876.18803000000003</v>
      </c>
      <c r="N1520">
        <v>0.31991999999999998</v>
      </c>
    </row>
    <row r="1521" spans="1:14">
      <c r="A1521">
        <v>874.12471000000005</v>
      </c>
      <c r="B1521">
        <v>0.34227999999999997</v>
      </c>
      <c r="D1521">
        <v>874.14323000000002</v>
      </c>
      <c r="E1521">
        <v>0.37717000000000001</v>
      </c>
      <c r="G1521">
        <v>874.12471000000005</v>
      </c>
      <c r="H1521">
        <v>0.21926999999999999</v>
      </c>
      <c r="J1521">
        <v>874.13125000000002</v>
      </c>
      <c r="K1521">
        <v>0.52641000000000004</v>
      </c>
      <c r="M1521">
        <v>874.13125000000002</v>
      </c>
      <c r="N1521">
        <v>0.39288000000000001</v>
      </c>
    </row>
    <row r="1522" spans="1:14">
      <c r="A1522">
        <v>872.06794000000002</v>
      </c>
      <c r="B1522">
        <v>0.34011999999999998</v>
      </c>
      <c r="D1522">
        <v>872.08641999999998</v>
      </c>
      <c r="E1522">
        <v>0.42716999999999999</v>
      </c>
      <c r="G1522">
        <v>872.06794000000002</v>
      </c>
      <c r="H1522">
        <v>0.22122</v>
      </c>
      <c r="J1522">
        <v>872.07447000000002</v>
      </c>
      <c r="K1522">
        <v>0.60018000000000005</v>
      </c>
      <c r="M1522">
        <v>872.07447000000002</v>
      </c>
      <c r="N1522">
        <v>0.41992000000000002</v>
      </c>
    </row>
    <row r="1523" spans="1:14">
      <c r="A1523">
        <v>870.01117999999997</v>
      </c>
      <c r="B1523">
        <v>0.26375999999999999</v>
      </c>
      <c r="D1523">
        <v>870.02961000000005</v>
      </c>
      <c r="E1523">
        <v>0.44749</v>
      </c>
      <c r="G1523">
        <v>870.01117999999997</v>
      </c>
      <c r="H1523">
        <v>0.22974</v>
      </c>
      <c r="J1523">
        <v>870.01769000000002</v>
      </c>
      <c r="K1523">
        <v>0.56276999999999999</v>
      </c>
      <c r="M1523">
        <v>870.01769000000002</v>
      </c>
      <c r="N1523">
        <v>0.37574000000000002</v>
      </c>
    </row>
    <row r="1524" spans="1:14">
      <c r="A1524">
        <v>867.95441000000005</v>
      </c>
      <c r="B1524">
        <v>0.17888000000000001</v>
      </c>
      <c r="D1524">
        <v>867.97280000000001</v>
      </c>
      <c r="E1524">
        <v>0.44124999999999998</v>
      </c>
      <c r="G1524">
        <v>867.95441000000005</v>
      </c>
      <c r="H1524">
        <v>0.24545</v>
      </c>
      <c r="J1524">
        <v>867.96091000000001</v>
      </c>
      <c r="K1524">
        <v>0.47727999999999998</v>
      </c>
      <c r="M1524">
        <v>867.96091000000001</v>
      </c>
      <c r="N1524">
        <v>0.31043999999999999</v>
      </c>
    </row>
    <row r="1525" spans="1:14">
      <c r="A1525">
        <v>865.89765</v>
      </c>
      <c r="B1525">
        <v>0.12623000000000001</v>
      </c>
      <c r="D1525">
        <v>865.91600000000005</v>
      </c>
      <c r="E1525">
        <v>0.41892000000000001</v>
      </c>
      <c r="G1525">
        <v>865.89765</v>
      </c>
      <c r="H1525">
        <v>0.26645000000000002</v>
      </c>
      <c r="J1525">
        <v>865.90413000000001</v>
      </c>
      <c r="K1525">
        <v>0.41375000000000001</v>
      </c>
      <c r="M1525">
        <v>865.90413000000001</v>
      </c>
      <c r="N1525">
        <v>0.26529999999999998</v>
      </c>
    </row>
    <row r="1526" spans="1:14">
      <c r="A1526">
        <v>863.84088999999994</v>
      </c>
      <c r="B1526">
        <v>9.9299999999999999E-2</v>
      </c>
      <c r="D1526">
        <v>863.85919000000001</v>
      </c>
      <c r="E1526">
        <v>0.38651999999999997</v>
      </c>
      <c r="G1526">
        <v>863.84088999999994</v>
      </c>
      <c r="H1526">
        <v>0.28615000000000002</v>
      </c>
      <c r="J1526">
        <v>863.84735000000001</v>
      </c>
      <c r="K1526">
        <v>0.37565999999999999</v>
      </c>
      <c r="M1526">
        <v>863.84735000000001</v>
      </c>
      <c r="N1526">
        <v>0.24001</v>
      </c>
    </row>
    <row r="1527" spans="1:14">
      <c r="A1527">
        <v>861.78412000000003</v>
      </c>
      <c r="B1527">
        <v>8.5720000000000005E-2</v>
      </c>
      <c r="D1527">
        <v>861.80237999999997</v>
      </c>
      <c r="E1527">
        <v>0.34594000000000003</v>
      </c>
      <c r="G1527">
        <v>861.78412000000003</v>
      </c>
      <c r="H1527">
        <v>0.29875000000000002</v>
      </c>
      <c r="J1527">
        <v>861.79057</v>
      </c>
      <c r="K1527">
        <v>0.35126000000000002</v>
      </c>
      <c r="M1527">
        <v>861.79057</v>
      </c>
      <c r="N1527">
        <v>0.22534000000000001</v>
      </c>
    </row>
    <row r="1528" spans="1:14">
      <c r="A1528">
        <v>859.72735999999998</v>
      </c>
      <c r="B1528">
        <v>7.9000000000000001E-2</v>
      </c>
      <c r="D1528">
        <v>859.74557000000004</v>
      </c>
      <c r="E1528">
        <v>0.29866999999999999</v>
      </c>
      <c r="G1528">
        <v>859.72735999999998</v>
      </c>
      <c r="H1528">
        <v>0.30369000000000002</v>
      </c>
      <c r="J1528">
        <v>859.73379999999997</v>
      </c>
      <c r="K1528">
        <v>0.33428000000000002</v>
      </c>
      <c r="M1528">
        <v>859.73379999999997</v>
      </c>
      <c r="N1528">
        <v>0.21493000000000001</v>
      </c>
    </row>
    <row r="1529" spans="1:14">
      <c r="A1529">
        <v>857.67058999999995</v>
      </c>
      <c r="B1529">
        <v>7.5249999999999997E-2</v>
      </c>
      <c r="D1529">
        <v>857.68876999999998</v>
      </c>
      <c r="E1529">
        <v>0.24764</v>
      </c>
      <c r="G1529">
        <v>857.67058999999995</v>
      </c>
      <c r="H1529">
        <v>0.30380000000000001</v>
      </c>
      <c r="J1529">
        <v>857.67701999999997</v>
      </c>
      <c r="K1529">
        <v>0.32134000000000001</v>
      </c>
      <c r="M1529">
        <v>857.67701999999997</v>
      </c>
      <c r="N1529">
        <v>0.20554</v>
      </c>
    </row>
    <row r="1530" spans="1:14">
      <c r="A1530">
        <v>855.61383000000001</v>
      </c>
      <c r="B1530">
        <v>7.2359999999999994E-2</v>
      </c>
      <c r="D1530">
        <v>855.63196000000005</v>
      </c>
      <c r="E1530">
        <v>0.19989999999999999</v>
      </c>
      <c r="G1530">
        <v>855.61383000000001</v>
      </c>
      <c r="H1530">
        <v>0.30066999999999999</v>
      </c>
      <c r="J1530">
        <v>855.62023999999997</v>
      </c>
      <c r="K1530">
        <v>0.31080000000000002</v>
      </c>
      <c r="M1530">
        <v>855.62023999999997</v>
      </c>
      <c r="N1530">
        <v>0.19702</v>
      </c>
    </row>
    <row r="1531" spans="1:14">
      <c r="A1531">
        <v>853.55706999999995</v>
      </c>
      <c r="B1531">
        <v>6.9870000000000002E-2</v>
      </c>
      <c r="D1531">
        <v>853.57515000000001</v>
      </c>
      <c r="E1531">
        <v>0.16378999999999999</v>
      </c>
      <c r="G1531">
        <v>853.55706999999995</v>
      </c>
      <c r="H1531">
        <v>0.29465999999999998</v>
      </c>
      <c r="J1531">
        <v>853.56345999999996</v>
      </c>
      <c r="K1531">
        <v>0.30212</v>
      </c>
      <c r="M1531">
        <v>853.56345999999996</v>
      </c>
      <c r="N1531">
        <v>0.18945999999999999</v>
      </c>
    </row>
    <row r="1532" spans="1:14">
      <c r="A1532">
        <v>851.50030000000004</v>
      </c>
      <c r="B1532">
        <v>6.8099999999999994E-2</v>
      </c>
      <c r="D1532">
        <v>851.51833999999997</v>
      </c>
      <c r="E1532">
        <v>0.14130000000000001</v>
      </c>
      <c r="G1532">
        <v>851.50030000000004</v>
      </c>
      <c r="H1532">
        <v>0.28733999999999998</v>
      </c>
      <c r="J1532">
        <v>851.50667999999996</v>
      </c>
      <c r="K1532">
        <v>0.29447000000000001</v>
      </c>
      <c r="M1532">
        <v>851.50667999999996</v>
      </c>
      <c r="N1532">
        <v>0.18253</v>
      </c>
    </row>
    <row r="1533" spans="1:14">
      <c r="A1533">
        <v>849.44353999999998</v>
      </c>
      <c r="B1533">
        <v>6.7580000000000001E-2</v>
      </c>
      <c r="D1533">
        <v>849.46154000000001</v>
      </c>
      <c r="E1533">
        <v>0.12834000000000001</v>
      </c>
      <c r="G1533">
        <v>849.44353999999998</v>
      </c>
      <c r="H1533">
        <v>0.2802</v>
      </c>
      <c r="J1533">
        <v>849.44989999999996</v>
      </c>
      <c r="K1533">
        <v>0.28732999999999997</v>
      </c>
      <c r="M1533">
        <v>849.44989999999996</v>
      </c>
      <c r="N1533">
        <v>0.17662</v>
      </c>
    </row>
    <row r="1534" spans="1:14">
      <c r="A1534">
        <v>847.38676999999996</v>
      </c>
      <c r="B1534">
        <v>6.7809999999999995E-2</v>
      </c>
      <c r="D1534">
        <v>847.40472999999997</v>
      </c>
      <c r="E1534">
        <v>0.1186</v>
      </c>
      <c r="G1534">
        <v>847.38676999999996</v>
      </c>
      <c r="H1534">
        <v>0.27360000000000001</v>
      </c>
      <c r="J1534">
        <v>847.39311999999995</v>
      </c>
      <c r="K1534">
        <v>0.28042</v>
      </c>
      <c r="M1534">
        <v>847.39311999999995</v>
      </c>
      <c r="N1534">
        <v>0.17143</v>
      </c>
    </row>
    <row r="1535" spans="1:14">
      <c r="A1535">
        <v>845.33001000000002</v>
      </c>
      <c r="B1535">
        <v>6.7280000000000006E-2</v>
      </c>
      <c r="D1535">
        <v>845.34792000000004</v>
      </c>
      <c r="E1535">
        <v>0.10511</v>
      </c>
      <c r="G1535">
        <v>845.33001000000002</v>
      </c>
      <c r="H1535">
        <v>0.26633000000000001</v>
      </c>
      <c r="J1535">
        <v>845.33633999999995</v>
      </c>
      <c r="K1535">
        <v>0.27329999999999999</v>
      </c>
      <c r="M1535">
        <v>845.33633999999995</v>
      </c>
      <c r="N1535">
        <v>0.1656</v>
      </c>
    </row>
    <row r="1536" spans="1:14">
      <c r="A1536">
        <v>843.27324999999996</v>
      </c>
      <c r="B1536">
        <v>6.5049999999999997E-2</v>
      </c>
      <c r="D1536">
        <v>843.29111</v>
      </c>
      <c r="E1536">
        <v>8.6510000000000004E-2</v>
      </c>
      <c r="G1536">
        <v>843.27324999999996</v>
      </c>
      <c r="H1536">
        <v>0.25459999999999999</v>
      </c>
      <c r="J1536">
        <v>843.27955999999995</v>
      </c>
      <c r="K1536">
        <v>0.26584000000000002</v>
      </c>
      <c r="M1536">
        <v>843.27955999999995</v>
      </c>
      <c r="N1536">
        <v>0.15845999999999999</v>
      </c>
    </row>
    <row r="1537" spans="1:14">
      <c r="A1537">
        <v>841.21648000000005</v>
      </c>
      <c r="B1537">
        <v>6.2019999999999999E-2</v>
      </c>
      <c r="D1537">
        <v>841.23429999999996</v>
      </c>
      <c r="E1537">
        <v>6.7979999999999999E-2</v>
      </c>
      <c r="G1537">
        <v>841.21648000000005</v>
      </c>
      <c r="H1537">
        <v>0.23863000000000001</v>
      </c>
      <c r="J1537">
        <v>841.22277999999994</v>
      </c>
      <c r="K1537">
        <v>0.25823000000000002</v>
      </c>
      <c r="M1537">
        <v>841.22277999999994</v>
      </c>
      <c r="N1537">
        <v>0.15024999999999999</v>
      </c>
    </row>
    <row r="1538" spans="1:14">
      <c r="A1538">
        <v>839.15971999999999</v>
      </c>
      <c r="B1538">
        <v>5.91E-2</v>
      </c>
      <c r="D1538">
        <v>839.17750000000001</v>
      </c>
      <c r="E1538">
        <v>5.3199999999999997E-2</v>
      </c>
      <c r="G1538">
        <v>839.15971999999999</v>
      </c>
      <c r="H1538">
        <v>0.22259000000000001</v>
      </c>
      <c r="J1538">
        <v>839.16600000000005</v>
      </c>
      <c r="K1538">
        <v>0.25047000000000003</v>
      </c>
      <c r="M1538">
        <v>839.16600000000005</v>
      </c>
      <c r="N1538">
        <v>0.14094999999999999</v>
      </c>
    </row>
    <row r="1539" spans="1:14">
      <c r="A1539">
        <v>837.10294999999996</v>
      </c>
      <c r="B1539">
        <v>5.5879999999999999E-2</v>
      </c>
      <c r="D1539">
        <v>837.12068999999997</v>
      </c>
      <c r="E1539">
        <v>4.1980000000000003E-2</v>
      </c>
      <c r="G1539">
        <v>837.10294999999996</v>
      </c>
      <c r="H1539">
        <v>0.20535999999999999</v>
      </c>
      <c r="J1539">
        <v>837.10922000000005</v>
      </c>
      <c r="K1539">
        <v>0.24276</v>
      </c>
      <c r="M1539">
        <v>837.10922000000005</v>
      </c>
      <c r="N1539">
        <v>0.13063</v>
      </c>
    </row>
    <row r="1540" spans="1:14">
      <c r="A1540">
        <v>835.04619000000002</v>
      </c>
      <c r="B1540">
        <v>5.2580000000000002E-2</v>
      </c>
      <c r="D1540">
        <v>835.06388000000004</v>
      </c>
      <c r="E1540">
        <v>3.3579999999999999E-2</v>
      </c>
      <c r="G1540">
        <v>835.04619000000002</v>
      </c>
      <c r="H1540">
        <v>0.18429999999999999</v>
      </c>
      <c r="J1540">
        <v>835.05244000000005</v>
      </c>
      <c r="K1540">
        <v>0.23552999999999999</v>
      </c>
      <c r="M1540">
        <v>835.05244000000005</v>
      </c>
      <c r="N1540">
        <v>0.12028</v>
      </c>
    </row>
    <row r="1541" spans="1:14">
      <c r="A1541">
        <v>832.98942999999997</v>
      </c>
      <c r="B1541">
        <v>4.9919999999999999E-2</v>
      </c>
      <c r="D1541">
        <v>833.00707</v>
      </c>
      <c r="E1541">
        <v>2.742E-2</v>
      </c>
      <c r="G1541">
        <v>832.98942999999997</v>
      </c>
      <c r="H1541">
        <v>0.16274</v>
      </c>
      <c r="J1541">
        <v>832.99566000000004</v>
      </c>
      <c r="K1541">
        <v>0.22917999999999999</v>
      </c>
      <c r="M1541">
        <v>832.99566000000004</v>
      </c>
      <c r="N1541">
        <v>0.11099000000000001</v>
      </c>
    </row>
    <row r="1542" spans="1:14">
      <c r="A1542">
        <v>830.93266000000006</v>
      </c>
      <c r="B1542">
        <v>4.8649999999999999E-2</v>
      </c>
      <c r="D1542">
        <v>830.95027000000005</v>
      </c>
      <c r="E1542">
        <v>2.3099999999999999E-2</v>
      </c>
      <c r="G1542">
        <v>830.93266000000006</v>
      </c>
      <c r="H1542">
        <v>0.14384</v>
      </c>
      <c r="J1542">
        <v>830.93888000000004</v>
      </c>
      <c r="K1542">
        <v>0.22358</v>
      </c>
      <c r="M1542">
        <v>830.93888000000004</v>
      </c>
      <c r="N1542">
        <v>0.10283</v>
      </c>
    </row>
    <row r="1543" spans="1:14">
      <c r="A1543">
        <v>828.8759</v>
      </c>
      <c r="B1543">
        <v>4.9009999999999998E-2</v>
      </c>
      <c r="D1543">
        <v>828.89346</v>
      </c>
      <c r="E1543">
        <v>2.0650000000000002E-2</v>
      </c>
      <c r="G1543">
        <v>828.8759</v>
      </c>
      <c r="H1543">
        <v>0.12501999999999999</v>
      </c>
      <c r="J1543">
        <v>828.88210000000004</v>
      </c>
      <c r="K1543">
        <v>0.21843000000000001</v>
      </c>
      <c r="M1543">
        <v>828.88210000000004</v>
      </c>
      <c r="N1543">
        <v>9.5750000000000002E-2</v>
      </c>
    </row>
    <row r="1544" spans="1:14">
      <c r="A1544">
        <v>826.81912999999997</v>
      </c>
      <c r="B1544">
        <v>4.9759999999999999E-2</v>
      </c>
      <c r="D1544">
        <v>826.83664999999996</v>
      </c>
      <c r="E1544">
        <v>1.9230000000000001E-2</v>
      </c>
      <c r="G1544">
        <v>826.81912999999997</v>
      </c>
      <c r="H1544">
        <v>0.10542</v>
      </c>
      <c r="J1544">
        <v>826.82532000000003</v>
      </c>
      <c r="K1544">
        <v>0.21496000000000001</v>
      </c>
      <c r="M1544">
        <v>826.82532000000003</v>
      </c>
      <c r="N1544">
        <v>9.035E-2</v>
      </c>
    </row>
    <row r="1545" spans="1:14">
      <c r="A1545">
        <v>824.76237000000003</v>
      </c>
      <c r="B1545">
        <v>4.9860000000000002E-2</v>
      </c>
      <c r="D1545">
        <v>824.77984000000004</v>
      </c>
      <c r="E1545">
        <v>1.7639999999999999E-2</v>
      </c>
      <c r="G1545">
        <v>824.76237000000003</v>
      </c>
      <c r="H1545">
        <v>8.8239999999999999E-2</v>
      </c>
      <c r="J1545">
        <v>824.76855</v>
      </c>
      <c r="K1545">
        <v>0.21367</v>
      </c>
      <c r="M1545">
        <v>824.76855</v>
      </c>
      <c r="N1545">
        <v>8.6449999999999999E-2</v>
      </c>
    </row>
    <row r="1546" spans="1:14">
      <c r="A1546">
        <v>822.70560999999998</v>
      </c>
      <c r="B1546">
        <v>5.0139999999999997E-2</v>
      </c>
      <c r="D1546">
        <v>822.72303999999997</v>
      </c>
      <c r="E1546">
        <v>1.5900000000000001E-2</v>
      </c>
      <c r="G1546">
        <v>822.70560999999998</v>
      </c>
      <c r="H1546">
        <v>7.3999999999999996E-2</v>
      </c>
      <c r="J1546">
        <v>822.71177</v>
      </c>
      <c r="K1546">
        <v>0.21326000000000001</v>
      </c>
      <c r="M1546">
        <v>822.71177</v>
      </c>
      <c r="N1546">
        <v>8.3110000000000003E-2</v>
      </c>
    </row>
    <row r="1547" spans="1:14">
      <c r="A1547">
        <v>820.64883999999995</v>
      </c>
      <c r="B1547">
        <v>5.1310000000000001E-2</v>
      </c>
      <c r="D1547">
        <v>820.66623000000004</v>
      </c>
      <c r="E1547">
        <v>1.3990000000000001E-2</v>
      </c>
      <c r="G1547">
        <v>820.64883999999995</v>
      </c>
      <c r="H1547">
        <v>6.053E-2</v>
      </c>
      <c r="J1547">
        <v>820.65499</v>
      </c>
      <c r="K1547">
        <v>0.21335999999999999</v>
      </c>
      <c r="M1547">
        <v>820.65499</v>
      </c>
      <c r="N1547">
        <v>8.0949999999999994E-2</v>
      </c>
    </row>
    <row r="1548" spans="1:14">
      <c r="A1548">
        <v>818.59208000000001</v>
      </c>
      <c r="B1548">
        <v>5.3350000000000002E-2</v>
      </c>
      <c r="D1548">
        <v>818.60942</v>
      </c>
      <c r="E1548">
        <v>1.189E-2</v>
      </c>
      <c r="G1548">
        <v>818.59208000000001</v>
      </c>
      <c r="H1548">
        <v>4.7719999999999999E-2</v>
      </c>
      <c r="J1548">
        <v>818.59820999999999</v>
      </c>
      <c r="K1548">
        <v>0.21537000000000001</v>
      </c>
      <c r="M1548">
        <v>818.59820999999999</v>
      </c>
      <c r="N1548">
        <v>8.1479999999999997E-2</v>
      </c>
    </row>
    <row r="1549" spans="1:14">
      <c r="A1549">
        <v>816.53530999999998</v>
      </c>
      <c r="B1549">
        <v>5.5919999999999997E-2</v>
      </c>
      <c r="D1549">
        <v>816.55260999999996</v>
      </c>
      <c r="E1549">
        <v>1.078E-2</v>
      </c>
      <c r="G1549">
        <v>816.53530999999998</v>
      </c>
      <c r="H1549">
        <v>3.7789999999999997E-2</v>
      </c>
      <c r="J1549">
        <v>816.54142999999999</v>
      </c>
      <c r="K1549">
        <v>0.22023999999999999</v>
      </c>
      <c r="M1549">
        <v>816.54142999999999</v>
      </c>
      <c r="N1549">
        <v>8.3229999999999998E-2</v>
      </c>
    </row>
    <row r="1550" spans="1:14">
      <c r="A1550">
        <v>814.47855000000004</v>
      </c>
      <c r="B1550">
        <v>5.8200000000000002E-2</v>
      </c>
      <c r="D1550">
        <v>814.49581000000001</v>
      </c>
      <c r="E1550">
        <v>1.052E-2</v>
      </c>
      <c r="G1550">
        <v>814.47855000000004</v>
      </c>
      <c r="H1550">
        <v>2.946E-2</v>
      </c>
      <c r="J1550">
        <v>814.48464999999999</v>
      </c>
      <c r="K1550">
        <v>0.22745000000000001</v>
      </c>
      <c r="M1550">
        <v>814.48464999999999</v>
      </c>
      <c r="N1550">
        <v>8.2979999999999998E-2</v>
      </c>
    </row>
    <row r="1551" spans="1:14">
      <c r="A1551">
        <v>812.42178999999999</v>
      </c>
      <c r="B1551">
        <v>5.9330000000000001E-2</v>
      </c>
      <c r="D1551">
        <v>812.43899999999996</v>
      </c>
      <c r="E1551">
        <v>9.5999999999999992E-3</v>
      </c>
      <c r="G1551">
        <v>812.42178999999999</v>
      </c>
      <c r="H1551">
        <v>2.0469999999999999E-2</v>
      </c>
      <c r="J1551">
        <v>812.42786999999998</v>
      </c>
      <c r="K1551">
        <v>0.23472000000000001</v>
      </c>
      <c r="M1551">
        <v>812.42786999999998</v>
      </c>
      <c r="N1551">
        <v>8.0100000000000005E-2</v>
      </c>
    </row>
    <row r="1552" spans="1:14">
      <c r="A1552">
        <v>810.36501999999996</v>
      </c>
      <c r="B1552">
        <v>5.9749999999999998E-2</v>
      </c>
      <c r="D1552">
        <v>810.38219000000004</v>
      </c>
      <c r="E1552">
        <v>7.8700000000000003E-3</v>
      </c>
      <c r="G1552">
        <v>810.36501999999996</v>
      </c>
      <c r="H1552">
        <v>1.353E-2</v>
      </c>
      <c r="J1552">
        <v>810.37108999999998</v>
      </c>
      <c r="K1552">
        <v>0.23935000000000001</v>
      </c>
      <c r="M1552">
        <v>810.37108999999998</v>
      </c>
      <c r="N1552">
        <v>7.6249999999999998E-2</v>
      </c>
    </row>
    <row r="1553" spans="1:14">
      <c r="A1553">
        <v>808.30826000000002</v>
      </c>
      <c r="B1553">
        <v>6.1539999999999997E-2</v>
      </c>
      <c r="D1553">
        <v>808.32538</v>
      </c>
      <c r="E1553">
        <v>6.4700000000000001E-3</v>
      </c>
      <c r="G1553">
        <v>808.30826000000002</v>
      </c>
      <c r="H1553">
        <v>9.41E-3</v>
      </c>
      <c r="J1553">
        <v>808.31430999999998</v>
      </c>
      <c r="K1553">
        <v>0.24152999999999999</v>
      </c>
      <c r="M1553">
        <v>808.31430999999998</v>
      </c>
      <c r="N1553">
        <v>7.2709999999999997E-2</v>
      </c>
    </row>
    <row r="1554" spans="1:14">
      <c r="A1554">
        <v>806.25148999999999</v>
      </c>
      <c r="B1554">
        <v>6.4060000000000006E-2</v>
      </c>
      <c r="D1554">
        <v>806.26858000000004</v>
      </c>
      <c r="E1554">
        <v>5.6600000000000001E-3</v>
      </c>
      <c r="G1554">
        <v>806.25148999999999</v>
      </c>
      <c r="H1554">
        <v>4.3400000000000001E-3</v>
      </c>
      <c r="J1554">
        <v>806.25752999999997</v>
      </c>
      <c r="K1554">
        <v>0.24149000000000001</v>
      </c>
      <c r="M1554">
        <v>806.25752999999997</v>
      </c>
      <c r="N1554">
        <v>6.9610000000000005E-2</v>
      </c>
    </row>
    <row r="1555" spans="1:14">
      <c r="A1555">
        <v>804.19473000000005</v>
      </c>
      <c r="B1555">
        <v>6.4399999999999999E-2</v>
      </c>
      <c r="D1555">
        <v>804.21177</v>
      </c>
      <c r="E1555">
        <v>4.2199999999999998E-3</v>
      </c>
      <c r="G1555">
        <v>804.19473000000005</v>
      </c>
      <c r="H1555">
        <v>0</v>
      </c>
      <c r="J1555">
        <v>804.20074999999997</v>
      </c>
      <c r="K1555">
        <v>0.23810000000000001</v>
      </c>
      <c r="M1555">
        <v>804.20074999999997</v>
      </c>
      <c r="N1555">
        <v>6.6549999999999998E-2</v>
      </c>
    </row>
    <row r="1556" spans="1:14">
      <c r="A1556">
        <v>802.13797</v>
      </c>
      <c r="B1556">
        <v>6.3670000000000004E-2</v>
      </c>
      <c r="D1556">
        <v>802.15495999999996</v>
      </c>
      <c r="E1556">
        <v>2.6099999999999999E-3</v>
      </c>
      <c r="G1556">
        <v>802.13797</v>
      </c>
      <c r="H1556">
        <v>0</v>
      </c>
      <c r="J1556">
        <v>802.14396999999997</v>
      </c>
      <c r="K1556">
        <v>0.23211000000000001</v>
      </c>
      <c r="M1556">
        <v>802.14396999999997</v>
      </c>
      <c r="N1556">
        <v>6.404E-2</v>
      </c>
    </row>
    <row r="1557" spans="1:14">
      <c r="A1557">
        <v>800.08119999999997</v>
      </c>
      <c r="B1557">
        <v>6.6989999999999994E-2</v>
      </c>
      <c r="D1557">
        <v>800.09815000000003</v>
      </c>
      <c r="E1557">
        <v>2.7200000000000002E-3</v>
      </c>
      <c r="G1557">
        <v>800.08119999999997</v>
      </c>
      <c r="H1557">
        <v>0</v>
      </c>
      <c r="J1557">
        <v>800.08718999999996</v>
      </c>
      <c r="K1557">
        <v>0.22689000000000001</v>
      </c>
      <c r="M1557">
        <v>800.08718999999996</v>
      </c>
      <c r="N1557">
        <v>6.5339999999999995E-2</v>
      </c>
    </row>
    <row r="1558" spans="1:14">
      <c r="A1558">
        <v>798.02444000000003</v>
      </c>
      <c r="B1558">
        <v>7.5819999999999999E-2</v>
      </c>
      <c r="D1558">
        <v>798.04134999999997</v>
      </c>
      <c r="E1558">
        <v>4.8799999999999998E-3</v>
      </c>
      <c r="G1558">
        <v>798.02444000000003</v>
      </c>
      <c r="H1558">
        <v>7.2000000000000005E-4</v>
      </c>
      <c r="J1558">
        <v>798.03040999999996</v>
      </c>
      <c r="K1558">
        <v>0.22647999999999999</v>
      </c>
      <c r="M1558">
        <v>798.03040999999996</v>
      </c>
      <c r="N1558">
        <v>7.3039999999999994E-2</v>
      </c>
    </row>
    <row r="1559" spans="1:14">
      <c r="A1559">
        <v>795.96767</v>
      </c>
      <c r="B1559">
        <v>8.1449999999999995E-2</v>
      </c>
      <c r="D1559">
        <v>795.98454000000004</v>
      </c>
      <c r="E1559">
        <v>8.2299999999999995E-3</v>
      </c>
      <c r="G1559">
        <v>795.96767</v>
      </c>
      <c r="H1559">
        <v>4.15E-3</v>
      </c>
      <c r="J1559">
        <v>795.97362999999996</v>
      </c>
      <c r="K1559">
        <v>0.22745000000000001</v>
      </c>
      <c r="M1559">
        <v>795.97362999999996</v>
      </c>
      <c r="N1559">
        <v>8.1619999999999998E-2</v>
      </c>
    </row>
    <row r="1560" spans="1:14">
      <c r="A1560">
        <v>793.91090999999994</v>
      </c>
      <c r="B1560">
        <v>7.5249999999999997E-2</v>
      </c>
      <c r="D1560">
        <v>793.92773</v>
      </c>
      <c r="E1560">
        <v>1.197E-2</v>
      </c>
      <c r="G1560">
        <v>793.91090999999994</v>
      </c>
      <c r="H1560">
        <v>7.0000000000000001E-3</v>
      </c>
      <c r="J1560">
        <v>793.91684999999995</v>
      </c>
      <c r="K1560">
        <v>0.22034999999999999</v>
      </c>
      <c r="M1560">
        <v>793.91684999999995</v>
      </c>
      <c r="N1560">
        <v>8.0790000000000001E-2</v>
      </c>
    </row>
    <row r="1561" spans="1:14">
      <c r="A1561">
        <v>791.85415</v>
      </c>
      <c r="B1561">
        <v>6.1679999999999999E-2</v>
      </c>
      <c r="D1561">
        <v>791.87091999999996</v>
      </c>
      <c r="E1561">
        <v>1.6299999999999999E-2</v>
      </c>
      <c r="G1561">
        <v>791.85415</v>
      </c>
      <c r="H1561">
        <v>8.0099999999999998E-3</v>
      </c>
      <c r="J1561">
        <v>791.86006999999995</v>
      </c>
      <c r="K1561">
        <v>0.20480999999999999</v>
      </c>
      <c r="M1561">
        <v>791.86006999999995</v>
      </c>
      <c r="N1561">
        <v>6.9459999999999994E-2</v>
      </c>
    </row>
    <row r="1562" spans="1:14">
      <c r="A1562">
        <v>789.79737999999998</v>
      </c>
      <c r="B1562">
        <v>4.8820000000000002E-2</v>
      </c>
      <c r="D1562">
        <v>789.81412</v>
      </c>
      <c r="E1562">
        <v>2.291E-2</v>
      </c>
      <c r="G1562">
        <v>789.79737999999998</v>
      </c>
      <c r="H1562">
        <v>9.9100000000000004E-3</v>
      </c>
      <c r="J1562">
        <v>789.80330000000004</v>
      </c>
      <c r="K1562">
        <v>0.18770999999999999</v>
      </c>
      <c r="M1562">
        <v>789.80330000000004</v>
      </c>
      <c r="N1562">
        <v>5.518E-2</v>
      </c>
    </row>
    <row r="1563" spans="1:14">
      <c r="A1563">
        <v>787.74062000000004</v>
      </c>
      <c r="B1563">
        <v>3.8519999999999999E-2</v>
      </c>
      <c r="D1563">
        <v>787.75730999999996</v>
      </c>
      <c r="E1563">
        <v>3.252E-2</v>
      </c>
      <c r="G1563">
        <v>787.74062000000004</v>
      </c>
      <c r="H1563">
        <v>1.1469999999999999E-2</v>
      </c>
      <c r="J1563">
        <v>787.74652000000003</v>
      </c>
      <c r="K1563">
        <v>0.17261000000000001</v>
      </c>
      <c r="M1563">
        <v>787.74652000000003</v>
      </c>
      <c r="N1563">
        <v>4.2889999999999998E-2</v>
      </c>
    </row>
    <row r="1564" spans="1:14">
      <c r="A1564">
        <v>785.68385000000001</v>
      </c>
      <c r="B1564">
        <v>3.0810000000000001E-2</v>
      </c>
      <c r="D1564">
        <v>785.70050000000003</v>
      </c>
      <c r="E1564">
        <v>4.3749999999999997E-2</v>
      </c>
      <c r="G1564">
        <v>785.68385000000001</v>
      </c>
      <c r="H1564">
        <v>1.0019999999999999E-2</v>
      </c>
      <c r="J1564">
        <v>785.68974000000003</v>
      </c>
      <c r="K1564">
        <v>0.1603</v>
      </c>
      <c r="M1564">
        <v>785.68974000000003</v>
      </c>
      <c r="N1564">
        <v>3.288E-2</v>
      </c>
    </row>
    <row r="1565" spans="1:14">
      <c r="A1565">
        <v>783.62708999999995</v>
      </c>
      <c r="B1565">
        <v>2.6169999999999999E-2</v>
      </c>
      <c r="D1565">
        <v>783.64368999999999</v>
      </c>
      <c r="E1565">
        <v>5.5539999999999999E-2</v>
      </c>
      <c r="G1565">
        <v>783.62708999999995</v>
      </c>
      <c r="H1565">
        <v>8.7500000000000008E-3</v>
      </c>
      <c r="J1565">
        <v>783.63296000000003</v>
      </c>
      <c r="K1565">
        <v>0.15032999999999999</v>
      </c>
      <c r="M1565">
        <v>783.63296000000003</v>
      </c>
      <c r="N1565">
        <v>2.4879999999999999E-2</v>
      </c>
    </row>
    <row r="1566" spans="1:14">
      <c r="A1566">
        <v>781.57033000000001</v>
      </c>
      <c r="B1566">
        <v>2.3769999999999999E-2</v>
      </c>
      <c r="D1566">
        <v>781.58687999999995</v>
      </c>
      <c r="E1566">
        <v>6.812E-2</v>
      </c>
      <c r="G1566">
        <v>781.57033000000001</v>
      </c>
      <c r="H1566">
        <v>1.0800000000000001E-2</v>
      </c>
      <c r="J1566">
        <v>781.57618000000002</v>
      </c>
      <c r="K1566">
        <v>0.14126</v>
      </c>
      <c r="M1566">
        <v>781.57618000000002</v>
      </c>
      <c r="N1566">
        <v>1.915E-2</v>
      </c>
    </row>
    <row r="1567" spans="1:14">
      <c r="A1567">
        <v>779.51355999999998</v>
      </c>
      <c r="B1567">
        <v>2.188E-2</v>
      </c>
      <c r="D1567">
        <v>779.53008</v>
      </c>
      <c r="E1567">
        <v>8.1900000000000001E-2</v>
      </c>
      <c r="G1567">
        <v>779.51355999999998</v>
      </c>
      <c r="H1567">
        <v>1.5789999999999998E-2</v>
      </c>
      <c r="J1567">
        <v>779.51940000000002</v>
      </c>
      <c r="K1567">
        <v>0.13220999999999999</v>
      </c>
      <c r="M1567">
        <v>779.51940000000002</v>
      </c>
      <c r="N1567">
        <v>1.5689999999999999E-2</v>
      </c>
    </row>
    <row r="1568" spans="1:14">
      <c r="A1568">
        <v>777.45680000000004</v>
      </c>
      <c r="B1568">
        <v>1.9869999999999999E-2</v>
      </c>
      <c r="D1568">
        <v>777.47326999999996</v>
      </c>
      <c r="E1568">
        <v>9.5869999999999997E-2</v>
      </c>
      <c r="G1568">
        <v>777.45680000000004</v>
      </c>
      <c r="H1568">
        <v>2.5520000000000001E-2</v>
      </c>
      <c r="J1568">
        <v>777.46262000000002</v>
      </c>
      <c r="K1568">
        <v>0.12333</v>
      </c>
      <c r="M1568">
        <v>777.46262000000002</v>
      </c>
      <c r="N1568">
        <v>1.426E-2</v>
      </c>
    </row>
    <row r="1569" spans="1:14">
      <c r="A1569">
        <v>775.40003000000002</v>
      </c>
      <c r="B1569">
        <v>1.8859999999999998E-2</v>
      </c>
      <c r="D1569">
        <v>775.41646000000003</v>
      </c>
      <c r="E1569">
        <v>0.10977000000000001</v>
      </c>
      <c r="G1569">
        <v>775.40003000000002</v>
      </c>
      <c r="H1569">
        <v>4.1119999999999997E-2</v>
      </c>
      <c r="J1569">
        <v>775.40584000000001</v>
      </c>
      <c r="K1569">
        <v>0.11404</v>
      </c>
      <c r="M1569">
        <v>775.40584000000001</v>
      </c>
      <c r="N1569">
        <v>1.4069999999999999E-2</v>
      </c>
    </row>
    <row r="1570" spans="1:14">
      <c r="A1570">
        <v>773.34326999999996</v>
      </c>
      <c r="B1570">
        <v>1.9990000000000001E-2</v>
      </c>
      <c r="D1570">
        <v>773.35964999999999</v>
      </c>
      <c r="E1570">
        <v>0.12561</v>
      </c>
      <c r="G1570">
        <v>773.34326999999996</v>
      </c>
      <c r="H1570">
        <v>6.2120000000000002E-2</v>
      </c>
      <c r="J1570">
        <v>773.34906000000001</v>
      </c>
      <c r="K1570">
        <v>0.10341</v>
      </c>
      <c r="M1570">
        <v>773.34906000000001</v>
      </c>
      <c r="N1570">
        <v>1.538E-2</v>
      </c>
    </row>
    <row r="1571" spans="1:14">
      <c r="A1571">
        <v>771.28651000000002</v>
      </c>
      <c r="B1571">
        <v>2.274E-2</v>
      </c>
      <c r="D1571">
        <v>771.30285000000003</v>
      </c>
      <c r="E1571">
        <v>0.1452</v>
      </c>
      <c r="G1571">
        <v>771.28651000000002</v>
      </c>
      <c r="H1571">
        <v>8.8139999999999996E-2</v>
      </c>
      <c r="J1571">
        <v>771.29228000000001</v>
      </c>
      <c r="K1571">
        <v>9.2929999999999999E-2</v>
      </c>
      <c r="M1571">
        <v>771.29228000000001</v>
      </c>
      <c r="N1571">
        <v>1.975E-2</v>
      </c>
    </row>
    <row r="1572" spans="1:14">
      <c r="A1572">
        <v>769.22973999999999</v>
      </c>
      <c r="B1572">
        <v>2.64E-2</v>
      </c>
      <c r="D1572">
        <v>769.24603999999999</v>
      </c>
      <c r="E1572">
        <v>0.16919999999999999</v>
      </c>
      <c r="G1572">
        <v>769.22973999999999</v>
      </c>
      <c r="H1572">
        <v>0.11405</v>
      </c>
      <c r="J1572">
        <v>769.2355</v>
      </c>
      <c r="K1572">
        <v>8.473E-2</v>
      </c>
      <c r="M1572">
        <v>769.2355</v>
      </c>
      <c r="N1572">
        <v>2.7189999999999999E-2</v>
      </c>
    </row>
    <row r="1573" spans="1:14">
      <c r="A1573">
        <v>767.17298000000005</v>
      </c>
      <c r="B1573">
        <v>3.1019999999999999E-2</v>
      </c>
      <c r="D1573">
        <v>767.18922999999995</v>
      </c>
      <c r="E1573">
        <v>0.19844999999999999</v>
      </c>
      <c r="G1573">
        <v>767.17298000000005</v>
      </c>
      <c r="H1573">
        <v>0.13580999999999999</v>
      </c>
      <c r="J1573">
        <v>767.17872</v>
      </c>
      <c r="K1573">
        <v>7.8390000000000001E-2</v>
      </c>
      <c r="M1573">
        <v>767.17872</v>
      </c>
      <c r="N1573">
        <v>3.662E-2</v>
      </c>
    </row>
    <row r="1574" spans="1:14">
      <c r="A1574">
        <v>765.11621000000002</v>
      </c>
      <c r="B1574">
        <v>3.7019999999999997E-2</v>
      </c>
      <c r="D1574">
        <v>765.13242000000002</v>
      </c>
      <c r="E1574">
        <v>0.23563999999999999</v>
      </c>
      <c r="G1574">
        <v>765.11621000000002</v>
      </c>
      <c r="H1574">
        <v>0.15392</v>
      </c>
      <c r="J1574">
        <v>765.12194</v>
      </c>
      <c r="K1574">
        <v>7.2709999999999997E-2</v>
      </c>
      <c r="M1574">
        <v>765.12194</v>
      </c>
      <c r="N1574">
        <v>4.7100000000000003E-2</v>
      </c>
    </row>
    <row r="1575" spans="1:14">
      <c r="A1575">
        <v>763.05944999999997</v>
      </c>
      <c r="B1575">
        <v>4.5359999999999998E-2</v>
      </c>
      <c r="D1575">
        <v>763.07561999999996</v>
      </c>
      <c r="E1575">
        <v>0.28417999999999999</v>
      </c>
      <c r="G1575">
        <v>763.05944999999997</v>
      </c>
      <c r="H1575">
        <v>0.16691</v>
      </c>
      <c r="J1575">
        <v>763.06515999999999</v>
      </c>
      <c r="K1575">
        <v>6.8360000000000004E-2</v>
      </c>
      <c r="M1575">
        <v>763.06515999999999</v>
      </c>
      <c r="N1575">
        <v>5.6340000000000001E-2</v>
      </c>
    </row>
    <row r="1576" spans="1:14">
      <c r="A1576">
        <v>761.00269000000003</v>
      </c>
      <c r="B1576">
        <v>5.7110000000000001E-2</v>
      </c>
      <c r="D1576">
        <v>761.01881000000003</v>
      </c>
      <c r="E1576">
        <v>0.34427000000000002</v>
      </c>
      <c r="G1576">
        <v>761.00269000000003</v>
      </c>
      <c r="H1576">
        <v>0.1719</v>
      </c>
      <c r="J1576">
        <v>761.00837999999999</v>
      </c>
      <c r="K1576">
        <v>6.7930000000000004E-2</v>
      </c>
      <c r="M1576">
        <v>761.00837999999999</v>
      </c>
      <c r="N1576">
        <v>6.2939999999999996E-2</v>
      </c>
    </row>
    <row r="1577" spans="1:14">
      <c r="A1577">
        <v>758.94592</v>
      </c>
      <c r="B1577">
        <v>7.324E-2</v>
      </c>
      <c r="D1577">
        <v>758.96199999999999</v>
      </c>
      <c r="E1577">
        <v>0.4088</v>
      </c>
      <c r="G1577">
        <v>758.94592</v>
      </c>
      <c r="H1577">
        <v>0.16766</v>
      </c>
      <c r="J1577">
        <v>758.95159999999998</v>
      </c>
      <c r="K1577">
        <v>7.4859999999999996E-2</v>
      </c>
      <c r="M1577">
        <v>758.95159999999998</v>
      </c>
      <c r="N1577">
        <v>6.9290000000000004E-2</v>
      </c>
    </row>
    <row r="1578" spans="1:14">
      <c r="A1578">
        <v>756.88915999999995</v>
      </c>
      <c r="B1578">
        <v>9.3969999999999998E-2</v>
      </c>
      <c r="D1578">
        <v>756.90518999999995</v>
      </c>
      <c r="E1578">
        <v>0.45973000000000003</v>
      </c>
      <c r="G1578">
        <v>756.88915999999995</v>
      </c>
      <c r="H1578">
        <v>0.15751000000000001</v>
      </c>
      <c r="J1578">
        <v>756.89481999999998</v>
      </c>
      <c r="K1578">
        <v>9.4009999999999996E-2</v>
      </c>
      <c r="M1578">
        <v>756.89481999999998</v>
      </c>
      <c r="N1578">
        <v>7.7780000000000002E-2</v>
      </c>
    </row>
    <row r="1579" spans="1:14">
      <c r="A1579">
        <v>754.83239000000003</v>
      </c>
      <c r="B1579">
        <v>0.11692</v>
      </c>
      <c r="D1579">
        <v>754.84838999999999</v>
      </c>
      <c r="E1579">
        <v>0.47661999999999999</v>
      </c>
      <c r="G1579">
        <v>754.83239000000003</v>
      </c>
      <c r="H1579">
        <v>0.14477999999999999</v>
      </c>
      <c r="J1579">
        <v>754.83803999999998</v>
      </c>
      <c r="K1579">
        <v>0.12806000000000001</v>
      </c>
      <c r="M1579">
        <v>754.83803999999998</v>
      </c>
      <c r="N1579">
        <v>8.7830000000000005E-2</v>
      </c>
    </row>
    <row r="1580" spans="1:14">
      <c r="A1580">
        <v>752.77562999999998</v>
      </c>
      <c r="B1580">
        <v>0.13521</v>
      </c>
      <c r="D1580">
        <v>752.79157999999995</v>
      </c>
      <c r="E1580">
        <v>0.45639000000000002</v>
      </c>
      <c r="G1580">
        <v>752.77562999999998</v>
      </c>
      <c r="H1580">
        <v>0.12808</v>
      </c>
      <c r="J1580">
        <v>752.78126999999995</v>
      </c>
      <c r="K1580">
        <v>0.16442999999999999</v>
      </c>
      <c r="M1580">
        <v>752.78126999999995</v>
      </c>
      <c r="N1580">
        <v>9.5030000000000003E-2</v>
      </c>
    </row>
    <row r="1581" spans="1:14">
      <c r="A1581">
        <v>750.71887000000004</v>
      </c>
      <c r="B1581">
        <v>0.14124</v>
      </c>
      <c r="D1581">
        <v>750.73477000000003</v>
      </c>
      <c r="E1581">
        <v>0.41700999999999999</v>
      </c>
      <c r="G1581">
        <v>750.71887000000004</v>
      </c>
      <c r="H1581">
        <v>0.10854999999999999</v>
      </c>
      <c r="J1581">
        <v>750.72448999999995</v>
      </c>
      <c r="K1581">
        <v>0.17579</v>
      </c>
      <c r="M1581">
        <v>750.72448999999995</v>
      </c>
      <c r="N1581">
        <v>9.1420000000000001E-2</v>
      </c>
    </row>
    <row r="1582" spans="1:14">
      <c r="A1582">
        <v>748.66210000000001</v>
      </c>
      <c r="B1582">
        <v>0.13469999999999999</v>
      </c>
      <c r="D1582">
        <v>748.67795999999998</v>
      </c>
      <c r="E1582">
        <v>0.37897999999999998</v>
      </c>
      <c r="G1582">
        <v>748.66210000000001</v>
      </c>
      <c r="H1582">
        <v>9.0249999999999997E-2</v>
      </c>
      <c r="J1582">
        <v>748.66771000000006</v>
      </c>
      <c r="K1582">
        <v>0.14768000000000001</v>
      </c>
      <c r="M1582">
        <v>748.66771000000006</v>
      </c>
      <c r="N1582">
        <v>7.1929999999999994E-2</v>
      </c>
    </row>
    <row r="1583" spans="1:14">
      <c r="A1583">
        <v>746.60533999999996</v>
      </c>
      <c r="B1583">
        <v>0.12422</v>
      </c>
      <c r="D1583">
        <v>746.62116000000003</v>
      </c>
      <c r="E1583">
        <v>0.34943999999999997</v>
      </c>
      <c r="G1583">
        <v>746.60533999999996</v>
      </c>
      <c r="H1583">
        <v>7.3520000000000002E-2</v>
      </c>
      <c r="J1583">
        <v>746.61093000000005</v>
      </c>
      <c r="K1583">
        <v>9.4020000000000006E-2</v>
      </c>
      <c r="M1583">
        <v>746.61093000000005</v>
      </c>
      <c r="N1583">
        <v>4.172E-2</v>
      </c>
    </row>
    <row r="1584" spans="1:14">
      <c r="A1584">
        <v>744.54857000000004</v>
      </c>
      <c r="B1584">
        <v>0.12078999999999999</v>
      </c>
      <c r="D1584">
        <v>744.56434999999999</v>
      </c>
      <c r="E1584">
        <v>0.32680999999999999</v>
      </c>
      <c r="G1584">
        <v>744.54857000000004</v>
      </c>
      <c r="H1584">
        <v>5.5780000000000003E-2</v>
      </c>
      <c r="J1584">
        <v>744.55415000000005</v>
      </c>
      <c r="K1584">
        <v>3.9129999999999998E-2</v>
      </c>
      <c r="M1584">
        <v>744.55415000000005</v>
      </c>
      <c r="N1584">
        <v>1.265E-2</v>
      </c>
    </row>
    <row r="1585" spans="1:14">
      <c r="A1585">
        <v>742.49180999999999</v>
      </c>
      <c r="B1585">
        <v>0.13544999999999999</v>
      </c>
      <c r="D1585">
        <v>742.50753999999995</v>
      </c>
      <c r="E1585">
        <v>0.30968000000000001</v>
      </c>
      <c r="G1585">
        <v>742.49180999999999</v>
      </c>
      <c r="H1585">
        <v>3.7289999999999997E-2</v>
      </c>
      <c r="J1585">
        <v>742.49737000000005</v>
      </c>
      <c r="K1585">
        <v>2.31E-3</v>
      </c>
      <c r="M1585">
        <v>742.49737000000005</v>
      </c>
      <c r="N1585">
        <v>0</v>
      </c>
    </row>
    <row r="1586" spans="1:14">
      <c r="A1586">
        <v>740.43505000000005</v>
      </c>
      <c r="B1586">
        <v>0.18293000000000001</v>
      </c>
      <c r="D1586">
        <v>740.45073000000002</v>
      </c>
      <c r="E1586">
        <v>0.29653000000000002</v>
      </c>
      <c r="G1586">
        <v>740.43505000000005</v>
      </c>
      <c r="H1586">
        <v>2.2460000000000001E-2</v>
      </c>
      <c r="J1586">
        <v>740.44059000000004</v>
      </c>
      <c r="K1586">
        <v>0</v>
      </c>
      <c r="M1586">
        <v>740.44059000000004</v>
      </c>
      <c r="N1586">
        <v>2.5329999999999998E-2</v>
      </c>
    </row>
    <row r="1587" spans="1:14">
      <c r="A1587">
        <v>738.37828000000002</v>
      </c>
      <c r="B1587">
        <v>0.27966999999999997</v>
      </c>
      <c r="D1587">
        <v>738.39392999999995</v>
      </c>
      <c r="E1587">
        <v>0.28427000000000002</v>
      </c>
      <c r="G1587">
        <v>738.37828000000002</v>
      </c>
      <c r="H1587">
        <v>1.2710000000000001E-2</v>
      </c>
      <c r="J1587">
        <v>738.38381000000004</v>
      </c>
      <c r="K1587">
        <v>4.7390000000000002E-2</v>
      </c>
      <c r="M1587">
        <v>738.38381000000004</v>
      </c>
      <c r="N1587">
        <v>0.11459</v>
      </c>
    </row>
    <row r="1588" spans="1:14">
      <c r="A1588">
        <v>736.32151999999996</v>
      </c>
      <c r="B1588">
        <v>0.43281999999999998</v>
      </c>
      <c r="D1588">
        <v>736.33712000000003</v>
      </c>
      <c r="E1588">
        <v>0.26489000000000001</v>
      </c>
      <c r="G1588">
        <v>736.32151999999996</v>
      </c>
      <c r="H1588">
        <v>5.3600000000000002E-3</v>
      </c>
      <c r="J1588">
        <v>736.32703000000004</v>
      </c>
      <c r="K1588">
        <v>0.15314</v>
      </c>
      <c r="M1588">
        <v>736.32703000000004</v>
      </c>
      <c r="N1588">
        <v>0.28048000000000001</v>
      </c>
    </row>
    <row r="1589" spans="1:14">
      <c r="A1589">
        <v>734.26475000000005</v>
      </c>
      <c r="B1589">
        <v>0.63146000000000002</v>
      </c>
      <c r="D1589">
        <v>734.28030999999999</v>
      </c>
      <c r="E1589">
        <v>0.23113</v>
      </c>
      <c r="G1589">
        <v>734.26475000000005</v>
      </c>
      <c r="H1589">
        <v>6.9999999999999999E-4</v>
      </c>
      <c r="J1589">
        <v>734.27025000000003</v>
      </c>
      <c r="K1589">
        <v>0.30891999999999997</v>
      </c>
      <c r="M1589">
        <v>734.27025000000003</v>
      </c>
      <c r="N1589">
        <v>0.51041000000000003</v>
      </c>
    </row>
    <row r="1590" spans="1:14">
      <c r="A1590">
        <v>732.20799</v>
      </c>
      <c r="B1590">
        <v>0.85777999999999999</v>
      </c>
      <c r="D1590">
        <v>732.22349999999994</v>
      </c>
      <c r="E1590">
        <v>0.18765000000000001</v>
      </c>
      <c r="G1590">
        <v>732.20799</v>
      </c>
      <c r="H1590">
        <v>0</v>
      </c>
      <c r="J1590">
        <v>732.21347000000003</v>
      </c>
      <c r="K1590">
        <v>0.50568000000000002</v>
      </c>
      <c r="M1590">
        <v>732.21347000000003</v>
      </c>
      <c r="N1590">
        <v>0.77576999999999996</v>
      </c>
    </row>
    <row r="1591" spans="1:14">
      <c r="A1591">
        <v>730.15123000000006</v>
      </c>
      <c r="B1591">
        <v>1.1214</v>
      </c>
      <c r="D1591">
        <v>730.16669000000002</v>
      </c>
      <c r="E1591">
        <v>0.14926</v>
      </c>
      <c r="G1591">
        <v>730.15123000000006</v>
      </c>
      <c r="H1591">
        <v>4.4000000000000002E-4</v>
      </c>
      <c r="J1591">
        <v>730.15669000000003</v>
      </c>
      <c r="K1591">
        <v>0.76812999999999998</v>
      </c>
      <c r="M1591">
        <v>730.15669000000003</v>
      </c>
      <c r="N1591">
        <v>1.0709299999999999</v>
      </c>
    </row>
    <row r="1592" spans="1:14">
      <c r="A1592">
        <v>728.09446000000003</v>
      </c>
      <c r="B1592">
        <v>1.4126700000000001</v>
      </c>
      <c r="D1592">
        <v>728.10988999999995</v>
      </c>
      <c r="E1592">
        <v>0.12887999999999999</v>
      </c>
      <c r="G1592">
        <v>728.09446000000003</v>
      </c>
      <c r="H1592">
        <v>1.9599999999999999E-3</v>
      </c>
      <c r="J1592">
        <v>728.09991000000002</v>
      </c>
      <c r="K1592">
        <v>1.14341</v>
      </c>
      <c r="M1592">
        <v>728.09991000000002</v>
      </c>
      <c r="N1592">
        <v>1.3915</v>
      </c>
    </row>
    <row r="1593" spans="1:14">
      <c r="A1593">
        <v>726.03769999999997</v>
      </c>
      <c r="B1593">
        <v>1.52295</v>
      </c>
      <c r="D1593">
        <v>726.05308000000002</v>
      </c>
      <c r="E1593">
        <v>0.12742000000000001</v>
      </c>
      <c r="G1593">
        <v>726.03769999999997</v>
      </c>
      <c r="H1593">
        <v>8.0099999999999998E-3</v>
      </c>
      <c r="J1593">
        <v>726.04313000000002</v>
      </c>
      <c r="K1593">
        <v>1.5547299999999999</v>
      </c>
      <c r="M1593">
        <v>726.04313000000002</v>
      </c>
      <c r="N1593">
        <v>1.5663199999999999</v>
      </c>
    </row>
    <row r="1594" spans="1:14">
      <c r="A1594">
        <v>723.98092999999994</v>
      </c>
      <c r="B1594">
        <v>1.2964800000000001</v>
      </c>
      <c r="D1594">
        <v>723.99626999999998</v>
      </c>
      <c r="E1594">
        <v>0.13936999999999999</v>
      </c>
      <c r="G1594">
        <v>723.98092999999994</v>
      </c>
      <c r="H1594">
        <v>1.8360000000000001E-2</v>
      </c>
      <c r="J1594">
        <v>723.98635000000002</v>
      </c>
      <c r="K1594">
        <v>1.6993199999999999</v>
      </c>
      <c r="M1594">
        <v>723.98635000000002</v>
      </c>
      <c r="N1594">
        <v>1.4096200000000001</v>
      </c>
    </row>
    <row r="1595" spans="1:14">
      <c r="A1595">
        <v>721.92417</v>
      </c>
      <c r="B1595">
        <v>0.95652999999999999</v>
      </c>
      <c r="D1595">
        <v>721.93946000000005</v>
      </c>
      <c r="E1595">
        <v>0.16220999999999999</v>
      </c>
      <c r="G1595">
        <v>721.92417</v>
      </c>
      <c r="H1595">
        <v>3.0890000000000001E-2</v>
      </c>
      <c r="J1595">
        <v>721.92957000000001</v>
      </c>
      <c r="K1595">
        <v>1.5062800000000001</v>
      </c>
      <c r="M1595">
        <v>721.92957000000001</v>
      </c>
      <c r="N1595">
        <v>1.1026</v>
      </c>
    </row>
    <row r="1596" spans="1:14">
      <c r="A1596">
        <v>719.86740999999995</v>
      </c>
      <c r="B1596">
        <v>0.67988000000000004</v>
      </c>
      <c r="D1596">
        <v>719.88265999999999</v>
      </c>
      <c r="E1596">
        <v>0.19263</v>
      </c>
      <c r="G1596">
        <v>719.86740999999995</v>
      </c>
      <c r="H1596">
        <v>4.6739999999999997E-2</v>
      </c>
      <c r="J1596">
        <v>719.87279000000001</v>
      </c>
      <c r="K1596">
        <v>1.2348399999999999</v>
      </c>
      <c r="M1596">
        <v>719.87279000000001</v>
      </c>
      <c r="N1596">
        <v>0.84567999999999999</v>
      </c>
    </row>
    <row r="1597" spans="1:14">
      <c r="A1597">
        <v>717.81064000000003</v>
      </c>
      <c r="B1597">
        <v>0.49447000000000002</v>
      </c>
      <c r="D1597">
        <v>717.82584999999995</v>
      </c>
      <c r="E1597">
        <v>0.22472</v>
      </c>
      <c r="G1597">
        <v>717.81064000000003</v>
      </c>
      <c r="H1597">
        <v>6.3640000000000002E-2</v>
      </c>
      <c r="J1597">
        <v>717.81601999999998</v>
      </c>
      <c r="K1597">
        <v>1.0181199999999999</v>
      </c>
      <c r="M1597">
        <v>717.81601999999998</v>
      </c>
      <c r="N1597">
        <v>0.67528999999999995</v>
      </c>
    </row>
    <row r="1598" spans="1:14">
      <c r="A1598">
        <v>715.75387999999998</v>
      </c>
      <c r="B1598">
        <v>0.37887999999999999</v>
      </c>
      <c r="D1598">
        <v>715.76904000000002</v>
      </c>
      <c r="E1598">
        <v>0.25541999999999998</v>
      </c>
      <c r="G1598">
        <v>715.75387999999998</v>
      </c>
      <c r="H1598">
        <v>7.7429999999999999E-2</v>
      </c>
      <c r="J1598">
        <v>715.75923999999998</v>
      </c>
      <c r="K1598">
        <v>0.86614999999999998</v>
      </c>
      <c r="M1598">
        <v>715.75923999999998</v>
      </c>
      <c r="N1598">
        <v>0.57004999999999995</v>
      </c>
    </row>
    <row r="1599" spans="1:14">
      <c r="A1599">
        <v>713.69710999999995</v>
      </c>
      <c r="B1599">
        <v>0.30507000000000001</v>
      </c>
      <c r="D1599">
        <v>713.71222999999998</v>
      </c>
      <c r="E1599">
        <v>0.28179999999999999</v>
      </c>
      <c r="G1599">
        <v>713.69710999999995</v>
      </c>
      <c r="H1599">
        <v>8.9020000000000002E-2</v>
      </c>
      <c r="J1599">
        <v>713.70245999999997</v>
      </c>
      <c r="K1599">
        <v>0.75865000000000005</v>
      </c>
      <c r="M1599">
        <v>713.70245999999997</v>
      </c>
      <c r="N1599">
        <v>0.50268999999999997</v>
      </c>
    </row>
    <row r="1600" spans="1:14">
      <c r="A1600">
        <v>711.64035000000001</v>
      </c>
      <c r="B1600">
        <v>0.25627</v>
      </c>
      <c r="D1600">
        <v>711.65543000000002</v>
      </c>
      <c r="E1600">
        <v>0.30036000000000002</v>
      </c>
      <c r="G1600">
        <v>711.64035000000001</v>
      </c>
      <c r="H1600">
        <v>0.10014000000000001</v>
      </c>
      <c r="J1600">
        <v>711.64567999999997</v>
      </c>
      <c r="K1600">
        <v>0.68008999999999997</v>
      </c>
      <c r="M1600">
        <v>711.64567999999997</v>
      </c>
      <c r="N1600">
        <v>0.45701000000000003</v>
      </c>
    </row>
    <row r="1601" spans="1:14">
      <c r="A1601">
        <v>709.58358999999996</v>
      </c>
      <c r="B1601">
        <v>0.22524</v>
      </c>
      <c r="D1601">
        <v>709.59861999999998</v>
      </c>
      <c r="E1601">
        <v>0.31141999999999997</v>
      </c>
      <c r="G1601">
        <v>709.58358999999996</v>
      </c>
      <c r="H1601">
        <v>0.11065</v>
      </c>
      <c r="J1601">
        <v>709.58889999999997</v>
      </c>
      <c r="K1601">
        <v>0.62319999999999998</v>
      </c>
      <c r="M1601">
        <v>709.58889999999997</v>
      </c>
      <c r="N1601">
        <v>0.42666999999999999</v>
      </c>
    </row>
    <row r="1602" spans="1:14">
      <c r="A1602">
        <v>707.52682000000004</v>
      </c>
      <c r="B1602">
        <v>0.20674000000000001</v>
      </c>
      <c r="D1602">
        <v>707.54181000000005</v>
      </c>
      <c r="E1602">
        <v>0.31759999999999999</v>
      </c>
      <c r="G1602">
        <v>707.52682000000004</v>
      </c>
      <c r="H1602">
        <v>0.11771</v>
      </c>
      <c r="J1602">
        <v>707.53211999999996</v>
      </c>
      <c r="K1602">
        <v>0.58359000000000005</v>
      </c>
      <c r="M1602">
        <v>707.53211999999996</v>
      </c>
      <c r="N1602">
        <v>0.40811999999999998</v>
      </c>
    </row>
    <row r="1603" spans="1:14">
      <c r="A1603">
        <v>705.47005999999999</v>
      </c>
      <c r="B1603">
        <v>0.19286</v>
      </c>
      <c r="D1603">
        <v>705.48500000000001</v>
      </c>
      <c r="E1603">
        <v>0.32164999999999999</v>
      </c>
      <c r="G1603">
        <v>705.47005999999999</v>
      </c>
      <c r="H1603">
        <v>0.11801</v>
      </c>
      <c r="J1603">
        <v>705.47533999999996</v>
      </c>
      <c r="K1603">
        <v>0.55503999999999998</v>
      </c>
      <c r="M1603">
        <v>705.47533999999996</v>
      </c>
      <c r="N1603">
        <v>0.39457999999999999</v>
      </c>
    </row>
    <row r="1604" spans="1:14">
      <c r="A1604">
        <v>703.41328999999996</v>
      </c>
      <c r="B1604">
        <v>0.17563000000000001</v>
      </c>
      <c r="D1604">
        <v>703.42819999999995</v>
      </c>
      <c r="E1604">
        <v>0.32523999999999997</v>
      </c>
      <c r="G1604">
        <v>703.41328999999996</v>
      </c>
      <c r="H1604">
        <v>0.11352</v>
      </c>
      <c r="J1604">
        <v>703.41855999999996</v>
      </c>
      <c r="K1604">
        <v>0.52900999999999998</v>
      </c>
      <c r="M1604">
        <v>703.41855999999996</v>
      </c>
      <c r="N1604">
        <v>0.37791999999999998</v>
      </c>
    </row>
    <row r="1605" spans="1:14">
      <c r="A1605">
        <v>701.35653000000002</v>
      </c>
      <c r="B1605">
        <v>0.1542</v>
      </c>
      <c r="D1605">
        <v>701.37139000000002</v>
      </c>
      <c r="E1605">
        <v>0.32874999999999999</v>
      </c>
      <c r="G1605">
        <v>701.35653000000002</v>
      </c>
      <c r="H1605">
        <v>0.10672</v>
      </c>
      <c r="J1605">
        <v>701.36177999999995</v>
      </c>
      <c r="K1605">
        <v>0.50068000000000001</v>
      </c>
      <c r="M1605">
        <v>701.36177999999995</v>
      </c>
      <c r="N1605">
        <v>0.35521000000000003</v>
      </c>
    </row>
    <row r="1606" spans="1:14">
      <c r="A1606">
        <v>699.29976999999997</v>
      </c>
      <c r="B1606">
        <v>0.13288</v>
      </c>
      <c r="D1606">
        <v>699.31457999999998</v>
      </c>
      <c r="E1606">
        <v>0.33228999999999997</v>
      </c>
      <c r="G1606">
        <v>699.29976999999997</v>
      </c>
      <c r="H1606">
        <v>9.5439999999999997E-2</v>
      </c>
      <c r="J1606">
        <v>699.30499999999995</v>
      </c>
      <c r="K1606">
        <v>0.47033000000000003</v>
      </c>
      <c r="M1606">
        <v>699.30499999999995</v>
      </c>
      <c r="N1606">
        <v>0.32843</v>
      </c>
    </row>
    <row r="1607" spans="1:14">
      <c r="A1607">
        <v>697.24300000000005</v>
      </c>
      <c r="B1607">
        <v>0.11398</v>
      </c>
      <c r="D1607">
        <v>697.25777000000005</v>
      </c>
      <c r="E1607">
        <v>0.33540999999999999</v>
      </c>
      <c r="G1607">
        <v>697.24300000000005</v>
      </c>
      <c r="H1607">
        <v>8.1460000000000005E-2</v>
      </c>
      <c r="J1607">
        <v>697.24821999999995</v>
      </c>
      <c r="K1607">
        <v>0.44048999999999999</v>
      </c>
      <c r="M1607">
        <v>697.24821999999995</v>
      </c>
      <c r="N1607">
        <v>0.30188999999999999</v>
      </c>
    </row>
    <row r="1608" spans="1:14">
      <c r="A1608">
        <v>695.18624</v>
      </c>
      <c r="B1608">
        <v>9.7449999999999995E-2</v>
      </c>
      <c r="D1608">
        <v>695.20096999999998</v>
      </c>
      <c r="E1608">
        <v>0.33706999999999998</v>
      </c>
      <c r="G1608">
        <v>695.18624</v>
      </c>
      <c r="H1608">
        <v>7.0449999999999999E-2</v>
      </c>
      <c r="J1608">
        <v>695.19143999999994</v>
      </c>
      <c r="K1608">
        <v>0.41417999999999999</v>
      </c>
      <c r="M1608">
        <v>695.19143999999994</v>
      </c>
      <c r="N1608">
        <v>0.27917999999999998</v>
      </c>
    </row>
    <row r="1609" spans="1:14">
      <c r="A1609">
        <v>693.12946999999997</v>
      </c>
      <c r="B1609">
        <v>8.3529999999999993E-2</v>
      </c>
      <c r="D1609">
        <v>693.14416000000006</v>
      </c>
      <c r="E1609">
        <v>0.33821000000000001</v>
      </c>
      <c r="G1609">
        <v>693.12946999999997</v>
      </c>
      <c r="H1609">
        <v>6.2239999999999997E-2</v>
      </c>
      <c r="J1609">
        <v>693.13466000000005</v>
      </c>
      <c r="K1609">
        <v>0.39219999999999999</v>
      </c>
      <c r="M1609">
        <v>693.13466000000005</v>
      </c>
      <c r="N1609">
        <v>0.26035000000000003</v>
      </c>
    </row>
    <row r="1610" spans="1:14">
      <c r="A1610">
        <v>691.07271000000003</v>
      </c>
      <c r="B1610">
        <v>7.1889999999999996E-2</v>
      </c>
      <c r="D1610">
        <v>691.08735000000001</v>
      </c>
      <c r="E1610">
        <v>0.33961000000000002</v>
      </c>
      <c r="G1610">
        <v>691.07271000000003</v>
      </c>
      <c r="H1610">
        <v>5.5149999999999998E-2</v>
      </c>
      <c r="J1610">
        <v>691.07788000000005</v>
      </c>
      <c r="K1610">
        <v>0.37312000000000001</v>
      </c>
      <c r="M1610">
        <v>691.07788000000005</v>
      </c>
      <c r="N1610">
        <v>0.24448</v>
      </c>
    </row>
    <row r="1611" spans="1:14">
      <c r="A1611">
        <v>689.01594999999998</v>
      </c>
      <c r="B1611">
        <v>6.132E-2</v>
      </c>
      <c r="D1611">
        <v>689.03053999999997</v>
      </c>
      <c r="E1611">
        <v>0.33944999999999997</v>
      </c>
      <c r="G1611">
        <v>689.01594999999998</v>
      </c>
      <c r="H1611">
        <v>4.8320000000000002E-2</v>
      </c>
      <c r="J1611">
        <v>689.02110000000005</v>
      </c>
      <c r="K1611">
        <v>0.35624</v>
      </c>
      <c r="M1611">
        <v>689.02110000000005</v>
      </c>
      <c r="N1611">
        <v>0.23114999999999999</v>
      </c>
    </row>
    <row r="1612" spans="1:14">
      <c r="A1612">
        <v>686.95917999999995</v>
      </c>
      <c r="B1612">
        <v>5.1990000000000001E-2</v>
      </c>
      <c r="D1612">
        <v>686.97374000000002</v>
      </c>
      <c r="E1612">
        <v>0.33611000000000002</v>
      </c>
      <c r="G1612">
        <v>686.95917999999995</v>
      </c>
      <c r="H1612">
        <v>4.0640000000000003E-2</v>
      </c>
      <c r="J1612">
        <v>686.96432000000004</v>
      </c>
      <c r="K1612">
        <v>0.34223999999999999</v>
      </c>
      <c r="M1612">
        <v>686.96432000000004</v>
      </c>
      <c r="N1612">
        <v>0.21989</v>
      </c>
    </row>
    <row r="1613" spans="1:14">
      <c r="A1613">
        <v>684.90242000000001</v>
      </c>
      <c r="B1613">
        <v>4.5350000000000001E-2</v>
      </c>
      <c r="D1613">
        <v>684.91692999999998</v>
      </c>
      <c r="E1613">
        <v>0.32940000000000003</v>
      </c>
      <c r="G1613">
        <v>684.90242000000001</v>
      </c>
      <c r="H1613">
        <v>3.5619999999999999E-2</v>
      </c>
      <c r="J1613">
        <v>684.90754000000004</v>
      </c>
      <c r="K1613">
        <v>0.33130999999999999</v>
      </c>
      <c r="M1613">
        <v>684.90754000000004</v>
      </c>
      <c r="N1613">
        <v>0.21087</v>
      </c>
    </row>
    <row r="1614" spans="1:14">
      <c r="A1614">
        <v>682.84564999999998</v>
      </c>
      <c r="B1614">
        <v>4.165E-2</v>
      </c>
      <c r="D1614">
        <v>682.86012000000005</v>
      </c>
      <c r="E1614">
        <v>0.32012000000000002</v>
      </c>
      <c r="G1614">
        <v>682.84564999999998</v>
      </c>
      <c r="H1614">
        <v>3.5249999999999997E-2</v>
      </c>
      <c r="J1614">
        <v>682.85077000000001</v>
      </c>
      <c r="K1614">
        <v>0.32229999999999998</v>
      </c>
      <c r="M1614">
        <v>682.85077000000001</v>
      </c>
      <c r="N1614">
        <v>0.20426</v>
      </c>
    </row>
    <row r="1615" spans="1:14">
      <c r="A1615">
        <v>680.78889000000004</v>
      </c>
      <c r="B1615">
        <v>3.8899999999999997E-2</v>
      </c>
      <c r="D1615">
        <v>680.80331000000001</v>
      </c>
      <c r="E1615">
        <v>0.30964999999999998</v>
      </c>
      <c r="G1615">
        <v>680.78889000000004</v>
      </c>
      <c r="H1615">
        <v>3.6760000000000001E-2</v>
      </c>
      <c r="J1615">
        <v>680.79399000000001</v>
      </c>
      <c r="K1615">
        <v>0.31386999999999998</v>
      </c>
      <c r="M1615">
        <v>680.79399000000001</v>
      </c>
      <c r="N1615">
        <v>0.19832</v>
      </c>
    </row>
    <row r="1616" spans="1:14">
      <c r="A1616">
        <v>678.73212999999998</v>
      </c>
      <c r="B1616">
        <v>3.5680000000000003E-2</v>
      </c>
      <c r="D1616">
        <v>678.74650999999994</v>
      </c>
      <c r="E1616">
        <v>0.29908000000000001</v>
      </c>
      <c r="G1616">
        <v>678.73212999999998</v>
      </c>
      <c r="H1616">
        <v>3.9550000000000002E-2</v>
      </c>
      <c r="J1616">
        <v>678.73721</v>
      </c>
      <c r="K1616">
        <v>0.30497999999999997</v>
      </c>
      <c r="M1616">
        <v>678.73721</v>
      </c>
      <c r="N1616">
        <v>0.19109000000000001</v>
      </c>
    </row>
    <row r="1617" spans="1:14">
      <c r="A1617">
        <v>676.67535999999996</v>
      </c>
      <c r="B1617">
        <v>3.313E-2</v>
      </c>
      <c r="D1617">
        <v>676.68970000000002</v>
      </c>
      <c r="E1617">
        <v>0.28845999999999999</v>
      </c>
      <c r="G1617">
        <v>676.67535999999996</v>
      </c>
      <c r="H1617">
        <v>4.054E-2</v>
      </c>
      <c r="J1617">
        <v>676.68043</v>
      </c>
      <c r="K1617">
        <v>0.29515000000000002</v>
      </c>
      <c r="M1617">
        <v>676.68043</v>
      </c>
      <c r="N1617">
        <v>0.18373</v>
      </c>
    </row>
    <row r="1618" spans="1:14">
      <c r="A1618">
        <v>674.61860000000001</v>
      </c>
      <c r="B1618">
        <v>3.2930000000000001E-2</v>
      </c>
      <c r="D1618">
        <v>674.63288999999997</v>
      </c>
      <c r="E1618">
        <v>0.27788000000000002</v>
      </c>
      <c r="G1618">
        <v>674.61860000000001</v>
      </c>
      <c r="H1618">
        <v>3.5619999999999999E-2</v>
      </c>
      <c r="J1618">
        <v>674.62365</v>
      </c>
      <c r="K1618">
        <v>0.28520000000000001</v>
      </c>
      <c r="M1618">
        <v>674.62365</v>
      </c>
      <c r="N1618">
        <v>0.17773</v>
      </c>
    </row>
    <row r="1619" spans="1:14">
      <c r="A1619">
        <v>672.56182999999999</v>
      </c>
      <c r="B1619">
        <v>3.5430000000000003E-2</v>
      </c>
      <c r="D1619">
        <v>672.57608000000005</v>
      </c>
      <c r="E1619">
        <v>0.26817999999999997</v>
      </c>
      <c r="G1619">
        <v>672.56182999999999</v>
      </c>
      <c r="H1619">
        <v>2.8459999999999999E-2</v>
      </c>
      <c r="J1619">
        <v>672.56686999999999</v>
      </c>
      <c r="K1619">
        <v>0.27593000000000001</v>
      </c>
      <c r="M1619">
        <v>672.56686999999999</v>
      </c>
      <c r="N1619">
        <v>0.17246</v>
      </c>
    </row>
    <row r="1620" spans="1:14">
      <c r="A1620">
        <v>670.50507000000005</v>
      </c>
      <c r="B1620">
        <v>3.832E-2</v>
      </c>
      <c r="D1620">
        <v>670.51927000000001</v>
      </c>
      <c r="E1620">
        <v>0.25891999999999998</v>
      </c>
      <c r="G1620">
        <v>670.50507000000005</v>
      </c>
      <c r="H1620">
        <v>2.4129999999999999E-2</v>
      </c>
      <c r="J1620">
        <v>670.51008999999999</v>
      </c>
      <c r="K1620">
        <v>0.26766000000000001</v>
      </c>
      <c r="M1620">
        <v>670.51008999999999</v>
      </c>
      <c r="N1620">
        <v>0.16716</v>
      </c>
    </row>
    <row r="1621" spans="1:14">
      <c r="A1621">
        <v>668.44830999999999</v>
      </c>
      <c r="B1621">
        <v>3.7440000000000001E-2</v>
      </c>
      <c r="D1621">
        <v>668.46247000000005</v>
      </c>
      <c r="E1621">
        <v>0.24642</v>
      </c>
      <c r="G1621">
        <v>668.44830999999999</v>
      </c>
      <c r="H1621">
        <v>2.9409999999999999E-2</v>
      </c>
      <c r="J1621">
        <v>668.45330999999999</v>
      </c>
      <c r="K1621">
        <v>0.26041999999999998</v>
      </c>
      <c r="M1621">
        <v>668.45330999999999</v>
      </c>
      <c r="N1621">
        <v>0.16253999999999999</v>
      </c>
    </row>
    <row r="1622" spans="1:14">
      <c r="A1622">
        <v>666.39153999999996</v>
      </c>
      <c r="B1622">
        <v>3.1469999999999998E-2</v>
      </c>
      <c r="D1622">
        <v>666.40566000000001</v>
      </c>
      <c r="E1622">
        <v>0.23324</v>
      </c>
      <c r="G1622">
        <v>666.39153999999996</v>
      </c>
      <c r="H1622">
        <v>3.7740000000000003E-2</v>
      </c>
      <c r="J1622">
        <v>666.39652999999998</v>
      </c>
      <c r="K1622">
        <v>0.2535</v>
      </c>
      <c r="M1622">
        <v>666.39652999999998</v>
      </c>
      <c r="N1622">
        <v>0.15973999999999999</v>
      </c>
    </row>
    <row r="1623" spans="1:14">
      <c r="A1623">
        <v>664.33478000000002</v>
      </c>
      <c r="B1623">
        <v>2.495E-2</v>
      </c>
      <c r="D1623">
        <v>664.34884999999997</v>
      </c>
      <c r="E1623">
        <v>0.22473000000000001</v>
      </c>
      <c r="G1623">
        <v>664.33478000000002</v>
      </c>
      <c r="H1623">
        <v>3.5049999999999998E-2</v>
      </c>
      <c r="J1623">
        <v>664.33974999999998</v>
      </c>
      <c r="K1623">
        <v>0.24715999999999999</v>
      </c>
      <c r="M1623">
        <v>664.33974999999998</v>
      </c>
      <c r="N1623">
        <v>0.15656</v>
      </c>
    </row>
    <row r="1624" spans="1:14">
      <c r="A1624">
        <v>662.27800999999999</v>
      </c>
      <c r="B1624">
        <v>1.899E-2</v>
      </c>
      <c r="D1624">
        <v>662.29204000000004</v>
      </c>
      <c r="E1624">
        <v>0.21815999999999999</v>
      </c>
      <c r="G1624">
        <v>662.27800999999999</v>
      </c>
      <c r="H1624">
        <v>3.023E-2</v>
      </c>
      <c r="J1624">
        <v>662.28296999999998</v>
      </c>
      <c r="K1624">
        <v>0.24149999999999999</v>
      </c>
      <c r="M1624">
        <v>662.28296999999998</v>
      </c>
      <c r="N1624">
        <v>0.1532</v>
      </c>
    </row>
    <row r="1625" spans="1:14">
      <c r="A1625">
        <v>660.22125000000005</v>
      </c>
      <c r="B1625">
        <v>1.4290000000000001E-2</v>
      </c>
      <c r="D1625">
        <v>660.23523999999998</v>
      </c>
      <c r="E1625">
        <v>0.21162</v>
      </c>
      <c r="G1625">
        <v>660.22125000000005</v>
      </c>
      <c r="H1625">
        <v>2.8670000000000001E-2</v>
      </c>
      <c r="J1625">
        <v>660.22618999999997</v>
      </c>
      <c r="K1625">
        <v>0.23513999999999999</v>
      </c>
      <c r="M1625">
        <v>660.22618999999997</v>
      </c>
      <c r="N1625">
        <v>0.15129000000000001</v>
      </c>
    </row>
    <row r="1626" spans="1:14">
      <c r="A1626">
        <v>658.16449</v>
      </c>
      <c r="B1626">
        <v>1.136E-2</v>
      </c>
      <c r="D1626">
        <v>658.17843000000005</v>
      </c>
      <c r="E1626">
        <v>0.20405000000000001</v>
      </c>
      <c r="G1626">
        <v>658.16449</v>
      </c>
      <c r="H1626">
        <v>2.81E-2</v>
      </c>
      <c r="J1626">
        <v>658.16940999999997</v>
      </c>
      <c r="K1626">
        <v>0.22872999999999999</v>
      </c>
      <c r="M1626">
        <v>658.16940999999997</v>
      </c>
      <c r="N1626">
        <v>0.14888999999999999</v>
      </c>
    </row>
    <row r="1627" spans="1:14">
      <c r="A1627">
        <v>656.10771999999997</v>
      </c>
      <c r="B1627">
        <v>9.7699999999999992E-3</v>
      </c>
      <c r="D1627">
        <v>656.12162000000001</v>
      </c>
      <c r="E1627">
        <v>0.19522999999999999</v>
      </c>
      <c r="G1627">
        <v>656.10771999999997</v>
      </c>
      <c r="H1627">
        <v>2.7019999999999999E-2</v>
      </c>
      <c r="J1627">
        <v>656.11262999999997</v>
      </c>
      <c r="K1627">
        <v>0.22433</v>
      </c>
      <c r="M1627">
        <v>656.11262999999997</v>
      </c>
      <c r="N1627">
        <v>0.14505999999999999</v>
      </c>
    </row>
    <row r="1628" spans="1:14">
      <c r="A1628">
        <v>654.05096000000003</v>
      </c>
      <c r="B1628">
        <v>9.2200000000000008E-3</v>
      </c>
      <c r="D1628">
        <v>654.06480999999997</v>
      </c>
      <c r="E1628">
        <v>0.18607000000000001</v>
      </c>
      <c r="G1628">
        <v>654.05096000000003</v>
      </c>
      <c r="H1628">
        <v>2.3550000000000001E-2</v>
      </c>
      <c r="J1628">
        <v>654.05584999999996</v>
      </c>
      <c r="K1628">
        <v>0.22084000000000001</v>
      </c>
      <c r="M1628">
        <v>654.05584999999996</v>
      </c>
      <c r="N1628">
        <v>0.14168</v>
      </c>
    </row>
    <row r="1629" spans="1:14">
      <c r="A1629">
        <v>651.99419</v>
      </c>
      <c r="B1629">
        <v>9.0100000000000006E-3</v>
      </c>
      <c r="D1629">
        <v>652.00801000000001</v>
      </c>
      <c r="E1629">
        <v>0.17965999999999999</v>
      </c>
      <c r="G1629">
        <v>651.99419</v>
      </c>
      <c r="H1629">
        <v>1.7999999999999999E-2</v>
      </c>
      <c r="J1629">
        <v>651.99906999999996</v>
      </c>
      <c r="K1629">
        <v>0.21664</v>
      </c>
      <c r="M1629">
        <v>651.99906999999996</v>
      </c>
      <c r="N1629">
        <v>0.13972999999999999</v>
      </c>
    </row>
    <row r="1630" spans="1:14">
      <c r="A1630">
        <v>649.93742999999995</v>
      </c>
      <c r="B1630">
        <v>8.6700000000000006E-3</v>
      </c>
      <c r="D1630">
        <v>649.95119999999997</v>
      </c>
      <c r="E1630">
        <v>0.17452999999999999</v>
      </c>
      <c r="G1630">
        <v>649.93742999999995</v>
      </c>
      <c r="H1630">
        <v>1.448E-2</v>
      </c>
      <c r="J1630">
        <v>649.94228999999996</v>
      </c>
      <c r="K1630">
        <v>0.21263000000000001</v>
      </c>
      <c r="M1630">
        <v>649.94228999999996</v>
      </c>
      <c r="N1630">
        <v>0.13938999999999999</v>
      </c>
    </row>
    <row r="1631" spans="1:14">
      <c r="A1631">
        <v>647.88066000000003</v>
      </c>
      <c r="B1631">
        <v>8.6400000000000001E-3</v>
      </c>
      <c r="D1631">
        <v>647.89439000000004</v>
      </c>
      <c r="E1631">
        <v>0.16608000000000001</v>
      </c>
      <c r="G1631">
        <v>647.88066000000003</v>
      </c>
      <c r="H1631">
        <v>1.282E-2</v>
      </c>
      <c r="J1631">
        <v>647.88552000000004</v>
      </c>
      <c r="K1631">
        <v>0.20996999999999999</v>
      </c>
      <c r="M1631">
        <v>647.88552000000004</v>
      </c>
      <c r="N1631">
        <v>0.13935</v>
      </c>
    </row>
    <row r="1632" spans="1:14">
      <c r="A1632">
        <v>645.82389999999998</v>
      </c>
      <c r="B1632">
        <v>8.9999999999999993E-3</v>
      </c>
      <c r="D1632">
        <v>645.83758</v>
      </c>
      <c r="E1632">
        <v>0.15692999999999999</v>
      </c>
      <c r="G1632">
        <v>645.82389999999998</v>
      </c>
      <c r="H1632">
        <v>1.1860000000000001E-2</v>
      </c>
      <c r="J1632">
        <v>645.82874000000004</v>
      </c>
      <c r="K1632">
        <v>0.20744000000000001</v>
      </c>
      <c r="M1632">
        <v>645.82874000000004</v>
      </c>
      <c r="N1632">
        <v>0.13763</v>
      </c>
    </row>
    <row r="1633" spans="1:14">
      <c r="A1633">
        <v>643.76714000000004</v>
      </c>
      <c r="B1633">
        <v>9.0399999999999994E-3</v>
      </c>
      <c r="D1633">
        <v>643.78078000000005</v>
      </c>
      <c r="E1633">
        <v>0.15021000000000001</v>
      </c>
      <c r="G1633">
        <v>643.76714000000004</v>
      </c>
      <c r="H1633">
        <v>1.2120000000000001E-2</v>
      </c>
      <c r="J1633">
        <v>643.77196000000004</v>
      </c>
      <c r="K1633">
        <v>0.20330000000000001</v>
      </c>
      <c r="M1633">
        <v>643.77196000000004</v>
      </c>
      <c r="N1633">
        <v>0.13352</v>
      </c>
    </row>
    <row r="1634" spans="1:14">
      <c r="A1634">
        <v>641.71037000000001</v>
      </c>
      <c r="B1634">
        <v>8.2799999999999992E-3</v>
      </c>
      <c r="D1634">
        <v>641.72397000000001</v>
      </c>
      <c r="E1634">
        <v>0.14445</v>
      </c>
      <c r="G1634">
        <v>641.71037000000001</v>
      </c>
      <c r="H1634">
        <v>1.0970000000000001E-2</v>
      </c>
      <c r="J1634">
        <v>641.71518000000003</v>
      </c>
      <c r="K1634">
        <v>0.19821</v>
      </c>
      <c r="M1634">
        <v>641.71518000000003</v>
      </c>
      <c r="N1634">
        <v>0.12864999999999999</v>
      </c>
    </row>
    <row r="1635" spans="1:14">
      <c r="A1635">
        <v>639.65360999999996</v>
      </c>
      <c r="B1635">
        <v>7.3499999999999998E-3</v>
      </c>
      <c r="D1635">
        <v>639.66715999999997</v>
      </c>
      <c r="E1635">
        <v>0.13932</v>
      </c>
      <c r="G1635">
        <v>639.65360999999996</v>
      </c>
      <c r="H1635">
        <v>8.5400000000000007E-3</v>
      </c>
      <c r="J1635">
        <v>639.65840000000003</v>
      </c>
      <c r="K1635">
        <v>0.19408</v>
      </c>
      <c r="M1635">
        <v>639.65840000000003</v>
      </c>
      <c r="N1635">
        <v>0.12499</v>
      </c>
    </row>
    <row r="1636" spans="1:14">
      <c r="A1636">
        <v>637.59684000000004</v>
      </c>
      <c r="B1636">
        <v>7.6600000000000001E-3</v>
      </c>
      <c r="D1636">
        <v>637.61035000000004</v>
      </c>
      <c r="E1636">
        <v>0.13488</v>
      </c>
      <c r="G1636">
        <v>637.59684000000004</v>
      </c>
      <c r="H1636">
        <v>7.0800000000000004E-3</v>
      </c>
      <c r="J1636">
        <v>637.60162000000003</v>
      </c>
      <c r="K1636">
        <v>0.19103000000000001</v>
      </c>
      <c r="M1636">
        <v>637.60162000000003</v>
      </c>
      <c r="N1636">
        <v>0.12282</v>
      </c>
    </row>
    <row r="1637" spans="1:14">
      <c r="A1637">
        <v>635.54007999999999</v>
      </c>
      <c r="B1637">
        <v>1.074E-2</v>
      </c>
      <c r="D1637">
        <v>635.55354999999997</v>
      </c>
      <c r="E1637">
        <v>0.12978999999999999</v>
      </c>
      <c r="G1637">
        <v>635.54007999999999</v>
      </c>
      <c r="H1637">
        <v>6.1000000000000004E-3</v>
      </c>
      <c r="J1637">
        <v>635.54484000000002</v>
      </c>
      <c r="K1637">
        <v>0.189</v>
      </c>
      <c r="M1637">
        <v>635.54484000000002</v>
      </c>
      <c r="N1637">
        <v>0.12321</v>
      </c>
    </row>
    <row r="1638" spans="1:14">
      <c r="A1638">
        <v>633.48332000000005</v>
      </c>
      <c r="B1638">
        <v>1.541E-2</v>
      </c>
      <c r="D1638">
        <v>633.49674000000005</v>
      </c>
      <c r="E1638">
        <v>0.12457</v>
      </c>
      <c r="G1638">
        <v>633.48332000000005</v>
      </c>
      <c r="H1638">
        <v>3.9399999999999999E-3</v>
      </c>
      <c r="J1638">
        <v>633.48806000000002</v>
      </c>
      <c r="K1638">
        <v>0.18937000000000001</v>
      </c>
      <c r="M1638">
        <v>633.48806000000002</v>
      </c>
      <c r="N1638">
        <v>0.12645000000000001</v>
      </c>
    </row>
    <row r="1639" spans="1:14">
      <c r="A1639">
        <v>631.42655000000002</v>
      </c>
      <c r="B1639">
        <v>1.626E-2</v>
      </c>
      <c r="D1639">
        <v>631.43993</v>
      </c>
      <c r="E1639">
        <v>0.12017</v>
      </c>
      <c r="G1639">
        <v>631.42655000000002</v>
      </c>
      <c r="H1639">
        <v>0</v>
      </c>
      <c r="J1639">
        <v>631.43128000000002</v>
      </c>
      <c r="K1639">
        <v>0.18901000000000001</v>
      </c>
      <c r="M1639">
        <v>631.43128000000002</v>
      </c>
      <c r="N1639">
        <v>0.12728999999999999</v>
      </c>
    </row>
    <row r="1640" spans="1:14">
      <c r="A1640">
        <v>629.36978999999997</v>
      </c>
      <c r="B1640">
        <v>1.234E-2</v>
      </c>
      <c r="D1640">
        <v>629.38311999999996</v>
      </c>
      <c r="E1640">
        <v>0.11581</v>
      </c>
      <c r="G1640">
        <v>629.36978999999997</v>
      </c>
      <c r="H1640">
        <v>0</v>
      </c>
      <c r="J1640">
        <v>629.37450000000001</v>
      </c>
      <c r="K1640">
        <v>0.18381</v>
      </c>
      <c r="M1640">
        <v>629.37450000000001</v>
      </c>
      <c r="N1640">
        <v>0.12328</v>
      </c>
    </row>
    <row r="1641" spans="1:14">
      <c r="A1641">
        <v>627.31302000000005</v>
      </c>
      <c r="B1641">
        <v>8.6499999999999997E-3</v>
      </c>
      <c r="D1641">
        <v>627.32632000000001</v>
      </c>
      <c r="E1641">
        <v>0.11033</v>
      </c>
      <c r="G1641">
        <v>627.31302000000005</v>
      </c>
      <c r="H1641">
        <v>8.9999999999999993E-3</v>
      </c>
      <c r="J1641">
        <v>627.31772000000001</v>
      </c>
      <c r="K1641">
        <v>0.17701</v>
      </c>
      <c r="M1641">
        <v>627.31772000000001</v>
      </c>
      <c r="N1641">
        <v>0.12021</v>
      </c>
    </row>
    <row r="1642" spans="1:14">
      <c r="A1642">
        <v>625.25626</v>
      </c>
      <c r="B1642">
        <v>7.1599999999999997E-3</v>
      </c>
      <c r="D1642">
        <v>625.26950999999997</v>
      </c>
      <c r="E1642">
        <v>0.10416</v>
      </c>
      <c r="G1642">
        <v>625.25626</v>
      </c>
      <c r="H1642">
        <v>1.8290000000000001E-2</v>
      </c>
      <c r="J1642">
        <v>625.26094000000001</v>
      </c>
      <c r="K1642">
        <v>0.17238999999999999</v>
      </c>
      <c r="M1642">
        <v>625.26094000000001</v>
      </c>
      <c r="N1642">
        <v>0.12154</v>
      </c>
    </row>
    <row r="1643" spans="1:14">
      <c r="A1643">
        <v>623.19949999999994</v>
      </c>
      <c r="B1643">
        <v>6.5700000000000003E-3</v>
      </c>
      <c r="D1643">
        <v>623.21270000000004</v>
      </c>
      <c r="E1643">
        <v>9.7949999999999995E-2</v>
      </c>
      <c r="G1643">
        <v>623.19949999999994</v>
      </c>
      <c r="H1643">
        <v>2.3949999999999999E-2</v>
      </c>
      <c r="J1643">
        <v>623.20416</v>
      </c>
      <c r="K1643">
        <v>0.17027</v>
      </c>
      <c r="M1643">
        <v>623.20416</v>
      </c>
      <c r="N1643">
        <v>0.12620999999999999</v>
      </c>
    </row>
    <row r="1644" spans="1:14">
      <c r="A1644">
        <v>621.14273000000003</v>
      </c>
      <c r="B1644">
        <v>6.0200000000000002E-3</v>
      </c>
      <c r="D1644">
        <v>621.15589</v>
      </c>
      <c r="E1644">
        <v>9.2420000000000002E-2</v>
      </c>
      <c r="G1644">
        <v>621.14273000000003</v>
      </c>
      <c r="H1644">
        <v>3.5740000000000001E-2</v>
      </c>
      <c r="J1644">
        <v>621.14738</v>
      </c>
      <c r="K1644">
        <v>0.17085</v>
      </c>
      <c r="M1644">
        <v>621.14738</v>
      </c>
      <c r="N1644">
        <v>0.13255</v>
      </c>
    </row>
    <row r="1645" spans="1:14">
      <c r="A1645">
        <v>619.08596999999997</v>
      </c>
      <c r="B1645">
        <v>6.1399999999999996E-3</v>
      </c>
      <c r="D1645">
        <v>619.09907999999996</v>
      </c>
      <c r="E1645">
        <v>8.8289999999999993E-2</v>
      </c>
      <c r="G1645">
        <v>619.08596999999997</v>
      </c>
      <c r="H1645">
        <v>5.4699999999999999E-2</v>
      </c>
      <c r="J1645">
        <v>619.09059999999999</v>
      </c>
      <c r="K1645">
        <v>0.17319000000000001</v>
      </c>
      <c r="M1645">
        <v>619.09059999999999</v>
      </c>
      <c r="N1645">
        <v>0.13894000000000001</v>
      </c>
    </row>
    <row r="1646" spans="1:14">
      <c r="A1646">
        <v>617.02919999999995</v>
      </c>
      <c r="B1646">
        <v>7.79E-3</v>
      </c>
      <c r="D1646">
        <v>617.04228000000001</v>
      </c>
      <c r="E1646">
        <v>8.3909999999999998E-2</v>
      </c>
      <c r="G1646">
        <v>617.02919999999995</v>
      </c>
      <c r="H1646">
        <v>7.0879999999999999E-2</v>
      </c>
      <c r="J1646">
        <v>617.03381999999999</v>
      </c>
      <c r="K1646">
        <v>0.17505000000000001</v>
      </c>
      <c r="M1646">
        <v>617.03381999999999</v>
      </c>
      <c r="N1646">
        <v>0.14554</v>
      </c>
    </row>
    <row r="1647" spans="1:14">
      <c r="A1647">
        <v>614.97244000000001</v>
      </c>
      <c r="B1647">
        <v>1.0869999999999999E-2</v>
      </c>
      <c r="D1647">
        <v>614.98546999999996</v>
      </c>
      <c r="E1647">
        <v>7.7609999999999998E-2</v>
      </c>
      <c r="G1647">
        <v>614.97244000000001</v>
      </c>
      <c r="H1647">
        <v>8.1159999999999996E-2</v>
      </c>
      <c r="J1647">
        <v>614.97703999999999</v>
      </c>
      <c r="K1647">
        <v>0.17507</v>
      </c>
      <c r="M1647">
        <v>614.97703999999999</v>
      </c>
      <c r="N1647">
        <v>0.15276000000000001</v>
      </c>
    </row>
    <row r="1648" spans="1:14">
      <c r="A1648">
        <v>612.91567999999995</v>
      </c>
      <c r="B1648">
        <v>1.3990000000000001E-2</v>
      </c>
      <c r="D1648">
        <v>612.92866000000004</v>
      </c>
      <c r="E1648">
        <v>6.9620000000000001E-2</v>
      </c>
      <c r="G1648">
        <v>612.91567999999995</v>
      </c>
      <c r="H1648">
        <v>9.0740000000000001E-2</v>
      </c>
      <c r="J1648">
        <v>612.92026999999996</v>
      </c>
      <c r="K1648">
        <v>0.17408000000000001</v>
      </c>
      <c r="M1648">
        <v>612.92026999999996</v>
      </c>
      <c r="N1648">
        <v>0.15890000000000001</v>
      </c>
    </row>
    <row r="1649" spans="1:14">
      <c r="A1649">
        <v>610.85891000000004</v>
      </c>
      <c r="B1649">
        <v>1.545E-2</v>
      </c>
      <c r="D1649">
        <v>610.87184999999999</v>
      </c>
      <c r="E1649">
        <v>6.1620000000000001E-2</v>
      </c>
      <c r="G1649">
        <v>610.85891000000004</v>
      </c>
      <c r="H1649">
        <v>0.10256</v>
      </c>
      <c r="J1649">
        <v>610.86348999999996</v>
      </c>
      <c r="K1649">
        <v>0.1731</v>
      </c>
      <c r="M1649">
        <v>610.86348999999996</v>
      </c>
      <c r="N1649">
        <v>0.16195000000000001</v>
      </c>
    </row>
    <row r="1650" spans="1:14">
      <c r="A1650">
        <v>608.80214999999998</v>
      </c>
      <c r="B1650">
        <v>1.626E-2</v>
      </c>
      <c r="D1650">
        <v>608.81505000000004</v>
      </c>
      <c r="E1650">
        <v>5.602E-2</v>
      </c>
      <c r="G1650">
        <v>608.80214999999998</v>
      </c>
      <c r="H1650">
        <v>0.11448999999999999</v>
      </c>
      <c r="J1650">
        <v>608.80670999999995</v>
      </c>
      <c r="K1650">
        <v>0.17202000000000001</v>
      </c>
      <c r="M1650">
        <v>608.80670999999995</v>
      </c>
      <c r="N1650">
        <v>0.16306999999999999</v>
      </c>
    </row>
    <row r="1651" spans="1:14">
      <c r="A1651">
        <v>606.74537999999995</v>
      </c>
      <c r="B1651">
        <v>1.8249999999999999E-2</v>
      </c>
      <c r="D1651">
        <v>606.75824</v>
      </c>
      <c r="E1651">
        <v>5.3310000000000003E-2</v>
      </c>
      <c r="G1651">
        <v>606.74537999999995</v>
      </c>
      <c r="H1651">
        <v>0.12099</v>
      </c>
      <c r="J1651">
        <v>606.74992999999995</v>
      </c>
      <c r="K1651">
        <v>0.17061000000000001</v>
      </c>
      <c r="M1651">
        <v>606.74992999999995</v>
      </c>
      <c r="N1651">
        <v>0.16370999999999999</v>
      </c>
    </row>
    <row r="1652" spans="1:14">
      <c r="A1652">
        <v>604.68862000000001</v>
      </c>
      <c r="B1652">
        <v>2.103E-2</v>
      </c>
      <c r="D1652">
        <v>604.70142999999996</v>
      </c>
      <c r="E1652">
        <v>5.1720000000000002E-2</v>
      </c>
      <c r="G1652">
        <v>604.68862000000001</v>
      </c>
      <c r="H1652">
        <v>0.12217</v>
      </c>
      <c r="J1652">
        <v>604.69314999999995</v>
      </c>
      <c r="K1652">
        <v>0.1686</v>
      </c>
      <c r="M1652">
        <v>604.69314999999995</v>
      </c>
      <c r="N1652">
        <v>0.16164000000000001</v>
      </c>
    </row>
    <row r="1653" spans="1:14">
      <c r="A1653">
        <v>602.63185999999996</v>
      </c>
      <c r="B1653">
        <v>2.375E-2</v>
      </c>
      <c r="D1653">
        <v>602.64462000000003</v>
      </c>
      <c r="E1653">
        <v>5.0540000000000002E-2</v>
      </c>
      <c r="G1653">
        <v>602.63185999999996</v>
      </c>
      <c r="H1653">
        <v>0.12280000000000001</v>
      </c>
      <c r="J1653">
        <v>602.63637000000006</v>
      </c>
      <c r="K1653">
        <v>0.16611999999999999</v>
      </c>
      <c r="M1653">
        <v>602.63637000000006</v>
      </c>
      <c r="N1653">
        <v>0.15681999999999999</v>
      </c>
    </row>
    <row r="1654" spans="1:14">
      <c r="A1654">
        <v>600.57509000000005</v>
      </c>
      <c r="B1654">
        <v>2.7040000000000002E-2</v>
      </c>
      <c r="D1654">
        <v>600.58781999999997</v>
      </c>
      <c r="E1654">
        <v>4.9149999999999999E-2</v>
      </c>
      <c r="G1654">
        <v>600.57509000000005</v>
      </c>
      <c r="H1654">
        <v>0.12366000000000001</v>
      </c>
      <c r="J1654">
        <v>600.57959000000005</v>
      </c>
      <c r="K1654">
        <v>0.16338</v>
      </c>
      <c r="M1654">
        <v>600.57959000000005</v>
      </c>
      <c r="N1654">
        <v>0.15373999999999999</v>
      </c>
    </row>
    <row r="1655" spans="1:14">
      <c r="A1655">
        <v>598.51832999999999</v>
      </c>
      <c r="B1655">
        <v>3.1759999999999997E-2</v>
      </c>
      <c r="D1655">
        <v>598.53101000000004</v>
      </c>
      <c r="E1655">
        <v>4.684E-2</v>
      </c>
      <c r="G1655">
        <v>598.51832999999999</v>
      </c>
      <c r="H1655">
        <v>0.12452000000000001</v>
      </c>
      <c r="J1655">
        <v>598.52281000000005</v>
      </c>
      <c r="K1655">
        <v>0.16122</v>
      </c>
      <c r="M1655">
        <v>598.52281000000005</v>
      </c>
      <c r="N1655">
        <v>0.15254999999999999</v>
      </c>
    </row>
    <row r="1656" spans="1:14">
      <c r="A1656">
        <v>596.46155999999996</v>
      </c>
      <c r="B1656">
        <v>3.6880000000000003E-2</v>
      </c>
      <c r="D1656">
        <v>596.4742</v>
      </c>
      <c r="E1656">
        <v>4.5150000000000003E-2</v>
      </c>
      <c r="G1656">
        <v>596.46155999999996</v>
      </c>
      <c r="H1656">
        <v>0.12197</v>
      </c>
      <c r="J1656">
        <v>596.46603000000005</v>
      </c>
      <c r="K1656">
        <v>0.15987999999999999</v>
      </c>
      <c r="M1656">
        <v>596.46603000000005</v>
      </c>
      <c r="N1656">
        <v>0.15051999999999999</v>
      </c>
    </row>
    <row r="1657" spans="1:14">
      <c r="A1657">
        <v>594.40480000000002</v>
      </c>
      <c r="B1657">
        <v>4.1239999999999999E-2</v>
      </c>
      <c r="D1657">
        <v>594.41738999999995</v>
      </c>
      <c r="E1657">
        <v>4.3409999999999997E-2</v>
      </c>
      <c r="G1657">
        <v>594.40480000000002</v>
      </c>
      <c r="H1657">
        <v>0.1149</v>
      </c>
      <c r="J1657">
        <v>594.40925000000004</v>
      </c>
      <c r="K1657">
        <v>0.15859999999999999</v>
      </c>
      <c r="M1657">
        <v>594.40925000000004</v>
      </c>
      <c r="N1657">
        <v>0.14962</v>
      </c>
    </row>
    <row r="1658" spans="1:14">
      <c r="A1658">
        <v>592.34803999999997</v>
      </c>
      <c r="B1658">
        <v>4.4679999999999997E-2</v>
      </c>
      <c r="D1658">
        <v>592.36059</v>
      </c>
      <c r="E1658">
        <v>3.959E-2</v>
      </c>
      <c r="G1658">
        <v>592.34803999999997</v>
      </c>
      <c r="H1658">
        <v>0.10936</v>
      </c>
      <c r="J1658">
        <v>592.35247000000004</v>
      </c>
      <c r="K1658">
        <v>0.15823000000000001</v>
      </c>
      <c r="M1658">
        <v>592.35247000000004</v>
      </c>
      <c r="N1658">
        <v>0.15243000000000001</v>
      </c>
    </row>
    <row r="1659" spans="1:14">
      <c r="A1659">
        <v>590.29127000000005</v>
      </c>
      <c r="B1659">
        <v>4.6780000000000002E-2</v>
      </c>
      <c r="D1659">
        <v>590.30377999999996</v>
      </c>
      <c r="E1659">
        <v>3.601E-2</v>
      </c>
      <c r="G1659">
        <v>590.29127000000005</v>
      </c>
      <c r="H1659">
        <v>0.10993</v>
      </c>
      <c r="J1659">
        <v>590.29569000000004</v>
      </c>
      <c r="K1659">
        <v>0.15947</v>
      </c>
      <c r="M1659">
        <v>590.29569000000004</v>
      </c>
      <c r="N1659">
        <v>0.15859999999999999</v>
      </c>
    </row>
    <row r="1660" spans="1:14">
      <c r="A1660">
        <v>588.23451</v>
      </c>
      <c r="B1660">
        <v>4.7960000000000003E-2</v>
      </c>
      <c r="D1660">
        <v>588.24697000000003</v>
      </c>
      <c r="E1660">
        <v>3.4860000000000002E-2</v>
      </c>
      <c r="G1660">
        <v>588.23451</v>
      </c>
      <c r="H1660">
        <v>0.12163</v>
      </c>
      <c r="J1660">
        <v>588.23891000000003</v>
      </c>
      <c r="K1660">
        <v>0.16098999999999999</v>
      </c>
      <c r="M1660">
        <v>588.23891000000003</v>
      </c>
      <c r="N1660">
        <v>0.1686</v>
      </c>
    </row>
    <row r="1661" spans="1:14">
      <c r="A1661">
        <v>586.17773999999997</v>
      </c>
      <c r="B1661">
        <v>4.8070000000000002E-2</v>
      </c>
      <c r="D1661">
        <v>586.19015999999999</v>
      </c>
      <c r="E1661">
        <v>3.4549999999999997E-2</v>
      </c>
      <c r="G1661">
        <v>586.17773999999997</v>
      </c>
      <c r="H1661">
        <v>0.14657000000000001</v>
      </c>
      <c r="J1661">
        <v>586.18213000000003</v>
      </c>
      <c r="K1661">
        <v>0.16148999999999999</v>
      </c>
      <c r="M1661">
        <v>586.18213000000003</v>
      </c>
      <c r="N1661">
        <v>0.18345</v>
      </c>
    </row>
    <row r="1662" spans="1:14">
      <c r="A1662">
        <v>584.12098000000003</v>
      </c>
      <c r="B1662">
        <v>4.6030000000000001E-2</v>
      </c>
      <c r="D1662">
        <v>584.13336000000004</v>
      </c>
      <c r="E1662">
        <v>3.1690000000000003E-2</v>
      </c>
      <c r="G1662">
        <v>584.12098000000003</v>
      </c>
      <c r="H1662">
        <v>0.17831</v>
      </c>
      <c r="J1662">
        <v>584.12535000000003</v>
      </c>
      <c r="K1662">
        <v>0.16225999999999999</v>
      </c>
      <c r="M1662">
        <v>584.12535000000003</v>
      </c>
      <c r="N1662">
        <v>0.20172000000000001</v>
      </c>
    </row>
    <row r="1663" spans="1:14">
      <c r="A1663">
        <v>582.06421999999998</v>
      </c>
      <c r="B1663">
        <v>4.2849999999999999E-2</v>
      </c>
      <c r="D1663">
        <v>582.07655</v>
      </c>
      <c r="E1663">
        <v>2.6089999999999999E-2</v>
      </c>
      <c r="G1663">
        <v>582.06421999999998</v>
      </c>
      <c r="H1663">
        <v>0.21439</v>
      </c>
      <c r="J1663">
        <v>582.06857000000002</v>
      </c>
      <c r="K1663">
        <v>0.16508</v>
      </c>
      <c r="M1663">
        <v>582.06857000000002</v>
      </c>
      <c r="N1663">
        <v>0.22008</v>
      </c>
    </row>
    <row r="1664" spans="1:14">
      <c r="A1664">
        <v>580.00744999999995</v>
      </c>
      <c r="B1664">
        <v>3.9239999999999997E-2</v>
      </c>
      <c r="D1664">
        <v>580.01973999999996</v>
      </c>
      <c r="E1664">
        <v>2.3120000000000002E-2</v>
      </c>
      <c r="G1664">
        <v>580.00744999999995</v>
      </c>
      <c r="H1664">
        <v>0.25786999999999999</v>
      </c>
      <c r="J1664">
        <v>580.01179000000002</v>
      </c>
      <c r="K1664">
        <v>0.16902</v>
      </c>
      <c r="M1664">
        <v>580.01179000000002</v>
      </c>
      <c r="N1664">
        <v>0.23558999999999999</v>
      </c>
    </row>
    <row r="1665" spans="1:14">
      <c r="A1665">
        <v>577.95069000000001</v>
      </c>
      <c r="B1665">
        <v>3.3939999999999998E-2</v>
      </c>
      <c r="D1665">
        <v>577.96293000000003</v>
      </c>
      <c r="E1665">
        <v>2.435E-2</v>
      </c>
      <c r="G1665">
        <v>577.95069000000001</v>
      </c>
      <c r="H1665">
        <v>0.30430000000000001</v>
      </c>
      <c r="J1665">
        <v>577.95501999999999</v>
      </c>
      <c r="K1665">
        <v>0.17261000000000001</v>
      </c>
      <c r="M1665">
        <v>577.95501999999999</v>
      </c>
      <c r="N1665">
        <v>0.24668000000000001</v>
      </c>
    </row>
    <row r="1666" spans="1:14">
      <c r="A1666">
        <v>575.89391999999998</v>
      </c>
      <c r="B1666">
        <v>2.6769999999999999E-2</v>
      </c>
      <c r="D1666">
        <v>575.90612999999996</v>
      </c>
      <c r="E1666">
        <v>2.562E-2</v>
      </c>
      <c r="G1666">
        <v>575.89391999999998</v>
      </c>
      <c r="H1666">
        <v>0.34447</v>
      </c>
      <c r="J1666">
        <v>575.89823999999999</v>
      </c>
      <c r="K1666">
        <v>0.17646999999999999</v>
      </c>
      <c r="M1666">
        <v>575.89823999999999</v>
      </c>
      <c r="N1666">
        <v>0.25219999999999998</v>
      </c>
    </row>
    <row r="1667" spans="1:14">
      <c r="A1667">
        <v>573.83716000000004</v>
      </c>
      <c r="B1667">
        <v>1.942E-2</v>
      </c>
      <c r="D1667">
        <v>573.84932000000003</v>
      </c>
      <c r="E1667">
        <v>2.5159999999999998E-2</v>
      </c>
      <c r="G1667">
        <v>573.83716000000004</v>
      </c>
      <c r="H1667">
        <v>0.36969000000000002</v>
      </c>
      <c r="J1667">
        <v>573.84145999999998</v>
      </c>
      <c r="K1667">
        <v>0.18096999999999999</v>
      </c>
      <c r="M1667">
        <v>573.84145999999998</v>
      </c>
      <c r="N1667">
        <v>0.25030999999999998</v>
      </c>
    </row>
    <row r="1668" spans="1:14">
      <c r="A1668">
        <v>571.78039999999999</v>
      </c>
      <c r="B1668">
        <v>1.304E-2</v>
      </c>
      <c r="D1668">
        <v>571.79250999999999</v>
      </c>
      <c r="E1668">
        <v>2.2890000000000001E-2</v>
      </c>
      <c r="G1668">
        <v>571.78039999999999</v>
      </c>
      <c r="H1668">
        <v>0.37430000000000002</v>
      </c>
      <c r="J1668">
        <v>571.78467999999998</v>
      </c>
      <c r="K1668">
        <v>0.18204999999999999</v>
      </c>
      <c r="M1668">
        <v>571.78467999999998</v>
      </c>
      <c r="N1668">
        <v>0.23916999999999999</v>
      </c>
    </row>
    <row r="1669" spans="1:14">
      <c r="A1669">
        <v>569.72362999999996</v>
      </c>
      <c r="B1669">
        <v>7.8700000000000003E-3</v>
      </c>
      <c r="D1669">
        <v>569.73569999999995</v>
      </c>
      <c r="E1669">
        <v>1.9259999999999999E-2</v>
      </c>
      <c r="G1669">
        <v>569.72362999999996</v>
      </c>
      <c r="H1669">
        <v>0.35988999999999999</v>
      </c>
      <c r="J1669">
        <v>569.72789999999998</v>
      </c>
      <c r="K1669">
        <v>0.17713000000000001</v>
      </c>
      <c r="M1669">
        <v>569.72789999999998</v>
      </c>
      <c r="N1669">
        <v>0.21998999999999999</v>
      </c>
    </row>
    <row r="1670" spans="1:14">
      <c r="A1670">
        <v>567.66687000000002</v>
      </c>
      <c r="B1670">
        <v>4.5100000000000001E-3</v>
      </c>
      <c r="D1670">
        <v>567.6789</v>
      </c>
      <c r="E1670">
        <v>1.7010000000000001E-2</v>
      </c>
      <c r="G1670">
        <v>567.66687000000002</v>
      </c>
      <c r="H1670">
        <v>0.33716000000000002</v>
      </c>
      <c r="J1670">
        <v>567.67111999999997</v>
      </c>
      <c r="K1670">
        <v>0.16911999999999999</v>
      </c>
      <c r="M1670">
        <v>567.67111999999997</v>
      </c>
      <c r="N1670">
        <v>0.19897000000000001</v>
      </c>
    </row>
    <row r="1671" spans="1:14">
      <c r="A1671">
        <v>565.61009999999999</v>
      </c>
      <c r="B1671">
        <v>2.8600000000000001E-3</v>
      </c>
      <c r="D1671">
        <v>565.62208999999996</v>
      </c>
      <c r="E1671">
        <v>1.5869999999999999E-2</v>
      </c>
      <c r="G1671">
        <v>565.61009999999999</v>
      </c>
      <c r="H1671">
        <v>0.31535999999999997</v>
      </c>
      <c r="J1671">
        <v>565.61433999999997</v>
      </c>
      <c r="K1671">
        <v>0.16003999999999999</v>
      </c>
      <c r="M1671">
        <v>565.61433999999997</v>
      </c>
      <c r="N1671">
        <v>0.18</v>
      </c>
    </row>
    <row r="1672" spans="1:14">
      <c r="A1672">
        <v>563.55334000000005</v>
      </c>
      <c r="B1672">
        <v>1.57E-3</v>
      </c>
      <c r="D1672">
        <v>563.56528000000003</v>
      </c>
      <c r="E1672">
        <v>1.285E-2</v>
      </c>
      <c r="G1672">
        <v>563.55334000000005</v>
      </c>
      <c r="H1672">
        <v>0.29004000000000002</v>
      </c>
      <c r="J1672">
        <v>563.55755999999997</v>
      </c>
      <c r="K1672">
        <v>0.15095</v>
      </c>
      <c r="M1672">
        <v>563.55755999999997</v>
      </c>
      <c r="N1672">
        <v>0.16158</v>
      </c>
    </row>
    <row r="1673" spans="1:14">
      <c r="A1673">
        <v>561.49657999999999</v>
      </c>
      <c r="B1673">
        <v>3.2000000000000003E-4</v>
      </c>
      <c r="D1673">
        <v>561.50846999999999</v>
      </c>
      <c r="E1673">
        <v>1.0290000000000001E-2</v>
      </c>
      <c r="G1673">
        <v>561.49657999999999</v>
      </c>
      <c r="H1673">
        <v>0.26001000000000002</v>
      </c>
      <c r="J1673">
        <v>561.50077999999996</v>
      </c>
      <c r="K1673">
        <v>0.14366000000000001</v>
      </c>
      <c r="M1673">
        <v>561.50077999999996</v>
      </c>
      <c r="N1673">
        <v>0.14485999999999999</v>
      </c>
    </row>
    <row r="1674" spans="1:14">
      <c r="A1674">
        <v>559.43980999999997</v>
      </c>
      <c r="B1674">
        <v>0</v>
      </c>
      <c r="D1674">
        <v>559.45165999999995</v>
      </c>
      <c r="E1674">
        <v>1.0670000000000001E-2</v>
      </c>
      <c r="G1674">
        <v>559.43980999999997</v>
      </c>
      <c r="H1674">
        <v>0.2324</v>
      </c>
      <c r="J1674">
        <v>559.44399999999996</v>
      </c>
      <c r="K1674">
        <v>0.13850000000000001</v>
      </c>
      <c r="M1674">
        <v>559.44399999999996</v>
      </c>
      <c r="N1674">
        <v>0.13159000000000001</v>
      </c>
    </row>
    <row r="1675" spans="1:14">
      <c r="A1675">
        <v>557.38305000000003</v>
      </c>
      <c r="B1675">
        <v>0</v>
      </c>
      <c r="D1675">
        <v>557.39485999999999</v>
      </c>
      <c r="E1675">
        <v>1.0370000000000001E-2</v>
      </c>
      <c r="G1675">
        <v>557.38305000000003</v>
      </c>
      <c r="H1675">
        <v>0.20865</v>
      </c>
      <c r="J1675">
        <v>557.38721999999996</v>
      </c>
      <c r="K1675">
        <v>0.13400000000000001</v>
      </c>
      <c r="M1675">
        <v>557.38721999999996</v>
      </c>
      <c r="N1675">
        <v>0.12089</v>
      </c>
    </row>
    <row r="1676" spans="1:14">
      <c r="A1676">
        <v>555.32628</v>
      </c>
      <c r="B1676">
        <v>9.3000000000000005E-4</v>
      </c>
      <c r="D1676">
        <v>555.33804999999995</v>
      </c>
      <c r="E1676">
        <v>7.6400000000000001E-3</v>
      </c>
      <c r="G1676">
        <v>555.32628</v>
      </c>
      <c r="H1676">
        <v>0.18842999999999999</v>
      </c>
      <c r="J1676">
        <v>555.33043999999995</v>
      </c>
      <c r="K1676">
        <v>0.12984999999999999</v>
      </c>
      <c r="M1676">
        <v>555.33043999999995</v>
      </c>
      <c r="N1676">
        <v>0.11294999999999999</v>
      </c>
    </row>
    <row r="1677" spans="1:14">
      <c r="A1677">
        <v>553.26952000000006</v>
      </c>
      <c r="B1677">
        <v>2.3500000000000001E-3</v>
      </c>
      <c r="D1677">
        <v>553.28124000000003</v>
      </c>
      <c r="E1677">
        <v>6.1500000000000001E-3</v>
      </c>
      <c r="G1677">
        <v>553.26952000000006</v>
      </c>
      <c r="H1677">
        <v>0.17116000000000001</v>
      </c>
      <c r="J1677">
        <v>553.27365999999995</v>
      </c>
      <c r="K1677">
        <v>0.12726000000000001</v>
      </c>
      <c r="M1677">
        <v>553.27365999999995</v>
      </c>
      <c r="N1677">
        <v>0.1077</v>
      </c>
    </row>
    <row r="1678" spans="1:14">
      <c r="A1678">
        <v>551.21276</v>
      </c>
      <c r="B1678">
        <v>5.13E-3</v>
      </c>
      <c r="D1678">
        <v>551.22442999999998</v>
      </c>
      <c r="E1678">
        <v>7.6600000000000001E-3</v>
      </c>
      <c r="G1678">
        <v>551.21276</v>
      </c>
      <c r="H1678">
        <v>0.15622</v>
      </c>
      <c r="J1678">
        <v>551.21687999999995</v>
      </c>
      <c r="K1678">
        <v>0.12655</v>
      </c>
      <c r="M1678">
        <v>551.21687999999995</v>
      </c>
      <c r="N1678">
        <v>0.10473</v>
      </c>
    </row>
    <row r="1679" spans="1:14">
      <c r="A1679">
        <v>549.15598999999997</v>
      </c>
      <c r="B1679">
        <v>8.1300000000000001E-3</v>
      </c>
      <c r="D1679">
        <v>549.16763000000003</v>
      </c>
      <c r="E1679">
        <v>7.6099999999999996E-3</v>
      </c>
      <c r="G1679">
        <v>549.15598999999997</v>
      </c>
      <c r="H1679">
        <v>0.14291999999999999</v>
      </c>
      <c r="J1679">
        <v>549.16010000000006</v>
      </c>
      <c r="K1679">
        <v>0.12719</v>
      </c>
      <c r="M1679">
        <v>549.16010000000006</v>
      </c>
      <c r="N1679">
        <v>0.10278</v>
      </c>
    </row>
    <row r="1680" spans="1:14">
      <c r="A1680">
        <v>547.09923000000003</v>
      </c>
      <c r="B1680">
        <v>1.0059999999999999E-2</v>
      </c>
      <c r="D1680">
        <v>547.11081999999999</v>
      </c>
      <c r="E1680">
        <v>3.2699999999999999E-3</v>
      </c>
      <c r="G1680">
        <v>547.09923000000003</v>
      </c>
      <c r="H1680">
        <v>0.13006999999999999</v>
      </c>
      <c r="J1680">
        <v>547.10332000000005</v>
      </c>
      <c r="K1680">
        <v>0.12737999999999999</v>
      </c>
      <c r="M1680">
        <v>547.10332000000005</v>
      </c>
      <c r="N1680">
        <v>0.10070999999999999</v>
      </c>
    </row>
    <row r="1681" spans="1:14">
      <c r="A1681">
        <v>545.04246000000001</v>
      </c>
      <c r="B1681">
        <v>1.323E-2</v>
      </c>
      <c r="D1681">
        <v>545.05400999999995</v>
      </c>
      <c r="E1681">
        <v>0</v>
      </c>
      <c r="G1681">
        <v>545.04246000000001</v>
      </c>
      <c r="H1681">
        <v>0.12129</v>
      </c>
      <c r="J1681">
        <v>545.04654000000005</v>
      </c>
      <c r="K1681">
        <v>0.1258</v>
      </c>
      <c r="M1681">
        <v>545.04654000000005</v>
      </c>
      <c r="N1681">
        <v>0.10031</v>
      </c>
    </row>
    <row r="1682" spans="1:14">
      <c r="A1682">
        <v>542.98569999999995</v>
      </c>
      <c r="B1682">
        <v>1.9470000000000001E-2</v>
      </c>
      <c r="D1682">
        <v>542.99720000000002</v>
      </c>
      <c r="E1682">
        <v>0</v>
      </c>
      <c r="G1682">
        <v>542.98569999999995</v>
      </c>
      <c r="H1682">
        <v>0.12083000000000001</v>
      </c>
      <c r="J1682">
        <v>542.98977000000002</v>
      </c>
      <c r="K1682">
        <v>0.1237</v>
      </c>
      <c r="M1682">
        <v>542.98977000000002</v>
      </c>
      <c r="N1682">
        <v>0.10283</v>
      </c>
    </row>
    <row r="1683" spans="1:14">
      <c r="A1683">
        <v>540.92894000000001</v>
      </c>
      <c r="B1683">
        <v>2.8000000000000001E-2</v>
      </c>
      <c r="D1683">
        <v>540.94039999999995</v>
      </c>
      <c r="E1683">
        <v>0</v>
      </c>
      <c r="G1683">
        <v>540.92894000000001</v>
      </c>
      <c r="H1683">
        <v>0.12909999999999999</v>
      </c>
      <c r="J1683">
        <v>540.93299000000002</v>
      </c>
      <c r="K1683">
        <v>0.12235</v>
      </c>
      <c r="M1683">
        <v>540.93299000000002</v>
      </c>
      <c r="N1683">
        <v>0.1066</v>
      </c>
    </row>
    <row r="1684" spans="1:14">
      <c r="A1684">
        <v>538.87216999999998</v>
      </c>
      <c r="B1684">
        <v>3.6749999999999998E-2</v>
      </c>
      <c r="D1684">
        <v>538.88359000000003</v>
      </c>
      <c r="E1684">
        <v>2.9E-4</v>
      </c>
      <c r="G1684">
        <v>538.87216999999998</v>
      </c>
      <c r="H1684">
        <v>0.14288000000000001</v>
      </c>
      <c r="J1684">
        <v>538.87621000000001</v>
      </c>
      <c r="K1684">
        <v>0.12207999999999999</v>
      </c>
      <c r="M1684">
        <v>538.87621000000001</v>
      </c>
      <c r="N1684">
        <v>0.1101</v>
      </c>
    </row>
    <row r="1685" spans="1:14">
      <c r="A1685">
        <v>536.81541000000004</v>
      </c>
      <c r="B1685">
        <v>4.2560000000000001E-2</v>
      </c>
      <c r="D1685">
        <v>536.82677999999999</v>
      </c>
      <c r="E1685">
        <v>3.98E-3</v>
      </c>
      <c r="G1685">
        <v>536.81541000000004</v>
      </c>
      <c r="H1685">
        <v>0.16051000000000001</v>
      </c>
      <c r="J1685">
        <v>536.81943000000001</v>
      </c>
      <c r="K1685">
        <v>0.12304</v>
      </c>
      <c r="M1685">
        <v>536.81943000000001</v>
      </c>
      <c r="N1685">
        <v>0.11418</v>
      </c>
    </row>
    <row r="1686" spans="1:14">
      <c r="A1686">
        <v>534.75864000000001</v>
      </c>
      <c r="B1686">
        <v>4.3880000000000002E-2</v>
      </c>
      <c r="D1686">
        <v>534.76996999999994</v>
      </c>
      <c r="E1686">
        <v>9.2200000000000008E-3</v>
      </c>
      <c r="G1686">
        <v>534.75864000000001</v>
      </c>
      <c r="H1686">
        <v>0.18712999999999999</v>
      </c>
      <c r="J1686">
        <v>534.76265000000001</v>
      </c>
      <c r="K1686">
        <v>0.12528</v>
      </c>
      <c r="M1686">
        <v>534.76265000000001</v>
      </c>
      <c r="N1686">
        <v>0.12015000000000001</v>
      </c>
    </row>
    <row r="1687" spans="1:14">
      <c r="A1687">
        <v>532.70187999999996</v>
      </c>
      <c r="B1687">
        <v>4.249E-2</v>
      </c>
      <c r="D1687">
        <v>532.71316999999999</v>
      </c>
      <c r="E1687">
        <v>1.0880000000000001E-2</v>
      </c>
      <c r="G1687">
        <v>532.70187999999996</v>
      </c>
      <c r="H1687">
        <v>0.22305</v>
      </c>
      <c r="J1687">
        <v>532.70587</v>
      </c>
      <c r="K1687">
        <v>0.12867999999999999</v>
      </c>
      <c r="M1687">
        <v>532.70587</v>
      </c>
      <c r="N1687">
        <v>0.12798000000000001</v>
      </c>
    </row>
    <row r="1688" spans="1:14">
      <c r="A1688">
        <v>530.64512000000002</v>
      </c>
      <c r="B1688">
        <v>4.0329999999999998E-2</v>
      </c>
      <c r="D1688">
        <v>530.65635999999995</v>
      </c>
      <c r="E1688">
        <v>8.1600000000000006E-3</v>
      </c>
      <c r="G1688">
        <v>530.64512000000002</v>
      </c>
      <c r="H1688">
        <v>0.25734000000000001</v>
      </c>
      <c r="J1688">
        <v>530.64909</v>
      </c>
      <c r="K1688">
        <v>0.13300999999999999</v>
      </c>
      <c r="M1688">
        <v>530.64909</v>
      </c>
      <c r="N1688">
        <v>0.13714000000000001</v>
      </c>
    </row>
    <row r="1689" spans="1:14">
      <c r="A1689">
        <v>528.58834999999999</v>
      </c>
      <c r="B1689">
        <v>3.7749999999999999E-2</v>
      </c>
      <c r="D1689">
        <v>528.59955000000002</v>
      </c>
      <c r="E1689">
        <v>6.28E-3</v>
      </c>
      <c r="G1689">
        <v>528.58834999999999</v>
      </c>
      <c r="H1689">
        <v>0.28023999999999999</v>
      </c>
      <c r="J1689">
        <v>528.59231</v>
      </c>
      <c r="K1689">
        <v>0.13617000000000001</v>
      </c>
      <c r="M1689">
        <v>528.59231</v>
      </c>
      <c r="N1689">
        <v>0.14607000000000001</v>
      </c>
    </row>
    <row r="1690" spans="1:14">
      <c r="A1690">
        <v>526.53159000000005</v>
      </c>
      <c r="B1690">
        <v>3.4569999999999997E-2</v>
      </c>
      <c r="D1690">
        <v>526.54273999999998</v>
      </c>
      <c r="E1690">
        <v>7.8100000000000001E-3</v>
      </c>
      <c r="G1690">
        <v>526.53159000000005</v>
      </c>
      <c r="H1690">
        <v>0.29549999999999998</v>
      </c>
      <c r="J1690">
        <v>526.53552999999999</v>
      </c>
      <c r="K1690">
        <v>0.13633000000000001</v>
      </c>
      <c r="M1690">
        <v>526.53552999999999</v>
      </c>
      <c r="N1690">
        <v>0.15142</v>
      </c>
    </row>
    <row r="1691" spans="1:14">
      <c r="A1691">
        <v>524.47482000000002</v>
      </c>
      <c r="B1691">
        <v>3.1199999999999999E-2</v>
      </c>
      <c r="D1691">
        <v>524.48594000000003</v>
      </c>
      <c r="E1691">
        <v>9.5499999999999995E-3</v>
      </c>
      <c r="G1691">
        <v>524.47482000000002</v>
      </c>
      <c r="H1691">
        <v>0.30820999999999998</v>
      </c>
      <c r="J1691">
        <v>524.47874999999999</v>
      </c>
      <c r="K1691">
        <v>0.13561000000000001</v>
      </c>
      <c r="M1691">
        <v>524.47874999999999</v>
      </c>
      <c r="N1691">
        <v>0.15215000000000001</v>
      </c>
    </row>
    <row r="1692" spans="1:14">
      <c r="A1692">
        <v>522.41805999999997</v>
      </c>
      <c r="B1692">
        <v>2.7730000000000001E-2</v>
      </c>
      <c r="D1692">
        <v>522.42912999999999</v>
      </c>
      <c r="E1692">
        <v>1.106E-2</v>
      </c>
      <c r="G1692">
        <v>522.41805999999997</v>
      </c>
      <c r="H1692">
        <v>0.31361</v>
      </c>
      <c r="J1692">
        <v>522.42196999999999</v>
      </c>
      <c r="K1692">
        <v>0.13536999999999999</v>
      </c>
      <c r="M1692">
        <v>522.42196999999999</v>
      </c>
      <c r="N1692">
        <v>0.15046999999999999</v>
      </c>
    </row>
    <row r="1693" spans="1:14">
      <c r="A1693">
        <v>520.36130000000003</v>
      </c>
      <c r="B1693">
        <v>2.4420000000000001E-2</v>
      </c>
      <c r="D1693">
        <v>520.37231999999995</v>
      </c>
      <c r="E1693">
        <v>1.5310000000000001E-2</v>
      </c>
      <c r="G1693">
        <v>520.36130000000003</v>
      </c>
      <c r="H1693">
        <v>0.30890000000000001</v>
      </c>
      <c r="J1693">
        <v>520.36518999999998</v>
      </c>
      <c r="K1693">
        <v>0.13346</v>
      </c>
      <c r="M1693">
        <v>520.36518999999998</v>
      </c>
      <c r="N1693">
        <v>0.14643</v>
      </c>
    </row>
    <row r="1694" spans="1:14">
      <c r="A1694">
        <v>518.30453</v>
      </c>
      <c r="B1694">
        <v>2.3859999999999999E-2</v>
      </c>
      <c r="D1694">
        <v>518.31551000000002</v>
      </c>
      <c r="E1694">
        <v>2.1229999999999999E-2</v>
      </c>
      <c r="G1694">
        <v>518.30453</v>
      </c>
      <c r="H1694">
        <v>0.29836000000000001</v>
      </c>
      <c r="J1694">
        <v>518.30840999999998</v>
      </c>
      <c r="K1694">
        <v>0.12851000000000001</v>
      </c>
      <c r="M1694">
        <v>518.30840999999998</v>
      </c>
      <c r="N1694">
        <v>0.13841000000000001</v>
      </c>
    </row>
    <row r="1695" spans="1:14">
      <c r="A1695">
        <v>516.24776999999995</v>
      </c>
      <c r="B1695">
        <v>2.7300000000000001E-2</v>
      </c>
      <c r="D1695">
        <v>516.25870999999995</v>
      </c>
      <c r="E1695">
        <v>2.5190000000000001E-2</v>
      </c>
      <c r="G1695">
        <v>516.24776999999995</v>
      </c>
      <c r="H1695">
        <v>0.2898</v>
      </c>
      <c r="J1695">
        <v>516.25162999999998</v>
      </c>
      <c r="K1695">
        <v>0.12275999999999999</v>
      </c>
      <c r="M1695">
        <v>516.25162999999998</v>
      </c>
      <c r="N1695">
        <v>0.12842999999999999</v>
      </c>
    </row>
    <row r="1696" spans="1:14">
      <c r="A1696">
        <v>514.19100000000003</v>
      </c>
      <c r="B1696">
        <v>3.2469999999999999E-2</v>
      </c>
      <c r="D1696">
        <v>514.20190000000002</v>
      </c>
      <c r="E1696">
        <v>2.7949999999999999E-2</v>
      </c>
      <c r="G1696">
        <v>514.19100000000003</v>
      </c>
      <c r="H1696">
        <v>0.27789000000000003</v>
      </c>
      <c r="J1696">
        <v>514.19484999999997</v>
      </c>
      <c r="K1696">
        <v>0.11988</v>
      </c>
      <c r="M1696">
        <v>514.19484999999997</v>
      </c>
      <c r="N1696">
        <v>0.12092</v>
      </c>
    </row>
    <row r="1697" spans="1:14">
      <c r="A1697">
        <v>512.13423999999998</v>
      </c>
      <c r="B1697">
        <v>3.8370000000000001E-2</v>
      </c>
      <c r="D1697">
        <v>512.14508999999998</v>
      </c>
      <c r="E1697">
        <v>2.971E-2</v>
      </c>
      <c r="G1697">
        <v>512.13423999999998</v>
      </c>
      <c r="H1697">
        <v>0.25673000000000001</v>
      </c>
      <c r="J1697">
        <v>512.13806999999997</v>
      </c>
      <c r="K1697">
        <v>0.12156</v>
      </c>
      <c r="M1697">
        <v>512.13806999999997</v>
      </c>
      <c r="N1697">
        <v>0.11776</v>
      </c>
    </row>
    <row r="1698" spans="1:14">
      <c r="A1698">
        <v>510.07747999999998</v>
      </c>
      <c r="B1698">
        <v>4.675E-2</v>
      </c>
      <c r="D1698">
        <v>510.08828</v>
      </c>
      <c r="E1698">
        <v>3.0280000000000001E-2</v>
      </c>
      <c r="G1698">
        <v>510.07747999999998</v>
      </c>
      <c r="H1698">
        <v>0.23877000000000001</v>
      </c>
      <c r="J1698">
        <v>510.08129000000002</v>
      </c>
      <c r="K1698">
        <v>0.12681999999999999</v>
      </c>
      <c r="M1698">
        <v>510.08129000000002</v>
      </c>
      <c r="N1698">
        <v>0.11955</v>
      </c>
    </row>
    <row r="1699" spans="1:14">
      <c r="A1699">
        <v>508.02071000000001</v>
      </c>
      <c r="B1699">
        <v>5.9889999999999999E-2</v>
      </c>
      <c r="D1699">
        <v>508.03147999999999</v>
      </c>
      <c r="E1699">
        <v>2.963E-2</v>
      </c>
      <c r="G1699">
        <v>508.02071000000001</v>
      </c>
      <c r="H1699">
        <v>0.23307</v>
      </c>
      <c r="J1699">
        <v>508.02452</v>
      </c>
      <c r="K1699">
        <v>0.13463</v>
      </c>
      <c r="M1699">
        <v>508.02452</v>
      </c>
      <c r="N1699">
        <v>0.12667999999999999</v>
      </c>
    </row>
    <row r="1700" spans="1:14">
      <c r="A1700">
        <v>505.96395000000001</v>
      </c>
      <c r="B1700">
        <v>7.8259999999999996E-2</v>
      </c>
      <c r="D1700">
        <v>505.97467</v>
      </c>
      <c r="E1700">
        <v>2.307E-2</v>
      </c>
      <c r="G1700">
        <v>505.96395000000001</v>
      </c>
      <c r="H1700">
        <v>0.23083000000000001</v>
      </c>
      <c r="J1700">
        <v>505.96773999999999</v>
      </c>
      <c r="K1700">
        <v>0.14598</v>
      </c>
      <c r="M1700">
        <v>505.96773999999999</v>
      </c>
      <c r="N1700">
        <v>0.13807</v>
      </c>
    </row>
    <row r="1701" spans="1:14">
      <c r="A1701">
        <v>503.90717999999998</v>
      </c>
      <c r="B1701">
        <v>0.10054</v>
      </c>
      <c r="D1701">
        <v>503.91786000000002</v>
      </c>
      <c r="E1701">
        <v>1.1809999999999999E-2</v>
      </c>
      <c r="G1701">
        <v>503.90717999999998</v>
      </c>
      <c r="H1701">
        <v>0.2175</v>
      </c>
      <c r="J1701">
        <v>503.91095999999999</v>
      </c>
      <c r="K1701">
        <v>0.16206999999999999</v>
      </c>
      <c r="M1701">
        <v>503.91095999999999</v>
      </c>
      <c r="N1701">
        <v>0.15168999999999999</v>
      </c>
    </row>
    <row r="1702" spans="1:14">
      <c r="A1702">
        <v>501.85041999999999</v>
      </c>
      <c r="B1702">
        <v>0.12526999999999999</v>
      </c>
      <c r="D1702">
        <v>501.86104999999998</v>
      </c>
      <c r="E1702">
        <v>5.6899999999999997E-3</v>
      </c>
      <c r="G1702">
        <v>501.85041999999999</v>
      </c>
      <c r="H1702">
        <v>0.19702</v>
      </c>
      <c r="J1702">
        <v>501.85417999999999</v>
      </c>
      <c r="K1702">
        <v>0.18568000000000001</v>
      </c>
      <c r="M1702">
        <v>501.85417999999999</v>
      </c>
      <c r="N1702">
        <v>0.16818</v>
      </c>
    </row>
    <row r="1703" spans="1:14">
      <c r="A1703">
        <v>499.79365999999999</v>
      </c>
      <c r="B1703">
        <v>0.14398</v>
      </c>
      <c r="D1703">
        <v>499.80423999999999</v>
      </c>
      <c r="E1703">
        <v>6.7499999999999999E-3</v>
      </c>
      <c r="G1703">
        <v>499.79365999999999</v>
      </c>
      <c r="H1703">
        <v>0.18633</v>
      </c>
      <c r="J1703">
        <v>499.79739999999998</v>
      </c>
      <c r="K1703">
        <v>0.21504000000000001</v>
      </c>
      <c r="M1703">
        <v>499.79739999999998</v>
      </c>
      <c r="N1703">
        <v>0.18490999999999999</v>
      </c>
    </row>
    <row r="1704" spans="1:14">
      <c r="A1704">
        <v>497.73689000000002</v>
      </c>
      <c r="B1704">
        <v>0.14759</v>
      </c>
      <c r="D1704">
        <v>497.74743999999998</v>
      </c>
      <c r="E1704">
        <v>6.8799999999999998E-3</v>
      </c>
      <c r="G1704">
        <v>497.73689000000002</v>
      </c>
      <c r="H1704">
        <v>0.18110000000000001</v>
      </c>
      <c r="J1704">
        <v>497.74061999999998</v>
      </c>
      <c r="K1704">
        <v>0.24093000000000001</v>
      </c>
      <c r="M1704">
        <v>497.74061999999998</v>
      </c>
      <c r="N1704">
        <v>0.1938</v>
      </c>
    </row>
    <row r="1705" spans="1:14">
      <c r="A1705">
        <v>495.68013000000002</v>
      </c>
      <c r="B1705">
        <v>0.13735</v>
      </c>
      <c r="D1705">
        <v>495.69063</v>
      </c>
      <c r="E1705">
        <v>4.1200000000000004E-3</v>
      </c>
      <c r="G1705">
        <v>495.68013000000002</v>
      </c>
      <c r="H1705">
        <v>0.16799</v>
      </c>
      <c r="J1705">
        <v>495.68383999999998</v>
      </c>
      <c r="K1705">
        <v>0.25913000000000003</v>
      </c>
      <c r="M1705">
        <v>495.68383999999998</v>
      </c>
      <c r="N1705">
        <v>0.19214999999999999</v>
      </c>
    </row>
    <row r="1706" spans="1:14">
      <c r="A1706">
        <v>493.62335999999999</v>
      </c>
      <c r="B1706">
        <v>0.1192</v>
      </c>
      <c r="D1706">
        <v>493.63382000000001</v>
      </c>
      <c r="E1706">
        <v>2.4399999999999999E-3</v>
      </c>
      <c r="G1706">
        <v>493.62335999999999</v>
      </c>
      <c r="H1706">
        <v>0.15261</v>
      </c>
      <c r="J1706">
        <v>493.62705999999997</v>
      </c>
      <c r="K1706">
        <v>0.26884000000000002</v>
      </c>
      <c r="M1706">
        <v>493.62705999999997</v>
      </c>
      <c r="N1706">
        <v>0.18290000000000001</v>
      </c>
    </row>
    <row r="1707" spans="1:14">
      <c r="A1707">
        <v>491.56659999999999</v>
      </c>
      <c r="B1707">
        <v>9.8769999999999997E-2</v>
      </c>
      <c r="D1707">
        <v>491.57700999999997</v>
      </c>
      <c r="E1707">
        <v>2.2000000000000001E-3</v>
      </c>
      <c r="G1707">
        <v>491.56659999999999</v>
      </c>
      <c r="H1707">
        <v>0.14680000000000001</v>
      </c>
      <c r="J1707">
        <v>491.57028000000003</v>
      </c>
      <c r="K1707">
        <v>0.26449</v>
      </c>
      <c r="M1707">
        <v>491.57028000000003</v>
      </c>
      <c r="N1707">
        <v>0.16986999999999999</v>
      </c>
    </row>
    <row r="1708" spans="1:14">
      <c r="A1708">
        <v>489.50984</v>
      </c>
      <c r="B1708">
        <v>8.1460000000000005E-2</v>
      </c>
      <c r="D1708">
        <v>489.52021000000002</v>
      </c>
      <c r="E1708">
        <v>1.8400000000000001E-3</v>
      </c>
      <c r="G1708">
        <v>489.50984</v>
      </c>
      <c r="H1708">
        <v>0.14607000000000001</v>
      </c>
      <c r="J1708">
        <v>489.51350000000002</v>
      </c>
      <c r="K1708">
        <v>0.24493999999999999</v>
      </c>
      <c r="M1708">
        <v>489.51350000000002</v>
      </c>
      <c r="N1708">
        <v>0.15609000000000001</v>
      </c>
    </row>
    <row r="1709" spans="1:14">
      <c r="A1709">
        <v>487.45307000000003</v>
      </c>
      <c r="B1709">
        <v>6.9989999999999997E-2</v>
      </c>
      <c r="D1709">
        <v>487.46339999999998</v>
      </c>
      <c r="E1709">
        <v>1.39E-3</v>
      </c>
      <c r="G1709">
        <v>487.45307000000003</v>
      </c>
      <c r="H1709">
        <v>0.14205000000000001</v>
      </c>
      <c r="J1709">
        <v>487.45672000000002</v>
      </c>
      <c r="K1709">
        <v>0.22040000000000001</v>
      </c>
      <c r="M1709">
        <v>487.45672000000002</v>
      </c>
      <c r="N1709">
        <v>0.14310999999999999</v>
      </c>
    </row>
    <row r="1710" spans="1:14">
      <c r="A1710">
        <v>485.39631000000003</v>
      </c>
      <c r="B1710">
        <v>6.3200000000000006E-2</v>
      </c>
      <c r="D1710">
        <v>485.40658999999999</v>
      </c>
      <c r="E1710">
        <v>2.7999999999999998E-4</v>
      </c>
      <c r="G1710">
        <v>485.39631000000003</v>
      </c>
      <c r="H1710">
        <v>0.13594999999999999</v>
      </c>
      <c r="J1710">
        <v>485.39994000000002</v>
      </c>
      <c r="K1710">
        <v>0.20005999999999999</v>
      </c>
      <c r="M1710">
        <v>485.39994000000002</v>
      </c>
      <c r="N1710">
        <v>0.13364000000000001</v>
      </c>
    </row>
    <row r="1711" spans="1:14">
      <c r="A1711">
        <v>483.33954</v>
      </c>
      <c r="B1711">
        <v>5.9389999999999998E-2</v>
      </c>
      <c r="D1711">
        <v>483.34978000000001</v>
      </c>
      <c r="E1711">
        <v>0</v>
      </c>
      <c r="G1711">
        <v>483.33954</v>
      </c>
      <c r="H1711">
        <v>0.13102</v>
      </c>
      <c r="J1711">
        <v>483.34316000000001</v>
      </c>
      <c r="K1711">
        <v>0.18551999999999999</v>
      </c>
      <c r="M1711">
        <v>483.34316000000001</v>
      </c>
      <c r="N1711">
        <v>0.12875</v>
      </c>
    </row>
    <row r="1712" spans="1:14">
      <c r="A1712">
        <v>481.28278</v>
      </c>
      <c r="B1712">
        <v>5.8430000000000003E-2</v>
      </c>
      <c r="D1712">
        <v>481.29298</v>
      </c>
      <c r="E1712">
        <v>0</v>
      </c>
      <c r="G1712">
        <v>481.28278</v>
      </c>
      <c r="H1712">
        <v>0.13100999999999999</v>
      </c>
      <c r="J1712">
        <v>481.28638000000001</v>
      </c>
      <c r="K1712">
        <v>0.17430000000000001</v>
      </c>
      <c r="M1712">
        <v>481.28638000000001</v>
      </c>
      <c r="N1712">
        <v>0.12367</v>
      </c>
    </row>
    <row r="1713" spans="1:14">
      <c r="A1713">
        <v>479.22602000000001</v>
      </c>
      <c r="B1713">
        <v>5.9760000000000001E-2</v>
      </c>
      <c r="D1713">
        <v>479.23617000000002</v>
      </c>
      <c r="E1713">
        <v>1.06E-3</v>
      </c>
      <c r="G1713">
        <v>479.22602000000001</v>
      </c>
      <c r="H1713">
        <v>0.13178000000000001</v>
      </c>
      <c r="J1713">
        <v>479.2296</v>
      </c>
      <c r="K1713">
        <v>0.16449</v>
      </c>
      <c r="M1713">
        <v>479.2296</v>
      </c>
      <c r="N1713">
        <v>0.11602999999999999</v>
      </c>
    </row>
    <row r="1714" spans="1:14">
      <c r="A1714">
        <v>477.16924999999998</v>
      </c>
      <c r="B1714">
        <v>6.2269999999999999E-2</v>
      </c>
      <c r="D1714">
        <v>477.17935999999997</v>
      </c>
      <c r="E1714">
        <v>2.65E-3</v>
      </c>
      <c r="G1714">
        <v>477.16924999999998</v>
      </c>
      <c r="H1714">
        <v>0.13264999999999999</v>
      </c>
      <c r="J1714">
        <v>477.17282</v>
      </c>
      <c r="K1714">
        <v>0.15587000000000001</v>
      </c>
      <c r="M1714">
        <v>477.17282</v>
      </c>
      <c r="N1714">
        <v>0.10856</v>
      </c>
    </row>
    <row r="1715" spans="1:14">
      <c r="A1715">
        <v>475.11248999999998</v>
      </c>
      <c r="B1715">
        <v>6.7360000000000003E-2</v>
      </c>
      <c r="D1715">
        <v>475.12254999999999</v>
      </c>
      <c r="E1715">
        <v>2.4399999999999999E-3</v>
      </c>
      <c r="G1715">
        <v>475.11248999999998</v>
      </c>
      <c r="H1715">
        <v>0.14099</v>
      </c>
      <c r="J1715">
        <v>475.11604</v>
      </c>
      <c r="K1715">
        <v>0.14838000000000001</v>
      </c>
      <c r="M1715">
        <v>475.11604</v>
      </c>
      <c r="N1715">
        <v>0.10162</v>
      </c>
    </row>
    <row r="1716" spans="1:14">
      <c r="A1716">
        <v>473.05572000000001</v>
      </c>
      <c r="B1716">
        <v>7.6960000000000001E-2</v>
      </c>
      <c r="D1716">
        <v>473.06574999999998</v>
      </c>
      <c r="E1716">
        <v>2.0100000000000001E-3</v>
      </c>
      <c r="G1716">
        <v>473.05572000000001</v>
      </c>
      <c r="H1716">
        <v>0.14457</v>
      </c>
      <c r="J1716">
        <v>473.05927000000003</v>
      </c>
      <c r="K1716">
        <v>0.14205999999999999</v>
      </c>
      <c r="M1716">
        <v>473.05927000000003</v>
      </c>
      <c r="N1716">
        <v>9.2990000000000003E-2</v>
      </c>
    </row>
    <row r="1717" spans="1:14">
      <c r="A1717">
        <v>470.99896000000001</v>
      </c>
      <c r="B1717">
        <v>9.0700000000000003E-2</v>
      </c>
      <c r="D1717">
        <v>471.00894</v>
      </c>
      <c r="E1717">
        <v>2.6800000000000001E-3</v>
      </c>
      <c r="G1717">
        <v>470.99896000000001</v>
      </c>
      <c r="H1717">
        <v>0.13033</v>
      </c>
      <c r="J1717">
        <v>471.00249000000002</v>
      </c>
      <c r="K1717">
        <v>0.13844000000000001</v>
      </c>
      <c r="M1717">
        <v>471.00249000000002</v>
      </c>
      <c r="N1717">
        <v>8.2720000000000002E-2</v>
      </c>
    </row>
    <row r="1718" spans="1:14">
      <c r="A1718">
        <v>468.94220000000001</v>
      </c>
      <c r="B1718">
        <v>0.10593</v>
      </c>
      <c r="D1718">
        <v>468.95213000000001</v>
      </c>
      <c r="E1718">
        <v>2.8999999999999998E-3</v>
      </c>
      <c r="G1718">
        <v>468.94220000000001</v>
      </c>
      <c r="H1718">
        <v>0.107</v>
      </c>
      <c r="J1718">
        <v>468.94571000000002</v>
      </c>
      <c r="K1718">
        <v>0.13736000000000001</v>
      </c>
      <c r="M1718">
        <v>468.94571000000002</v>
      </c>
      <c r="N1718">
        <v>7.4209999999999998E-2</v>
      </c>
    </row>
    <row r="1719" spans="1:14">
      <c r="A1719">
        <v>466.88542999999999</v>
      </c>
      <c r="B1719">
        <v>0.11774999999999999</v>
      </c>
      <c r="D1719">
        <v>466.89532000000003</v>
      </c>
      <c r="E1719">
        <v>5.3699999999999998E-3</v>
      </c>
      <c r="G1719">
        <v>466.88542999999999</v>
      </c>
      <c r="H1719">
        <v>8.2909999999999998E-2</v>
      </c>
      <c r="J1719">
        <v>466.88893000000002</v>
      </c>
      <c r="K1719">
        <v>0.13714999999999999</v>
      </c>
      <c r="M1719">
        <v>466.88893000000002</v>
      </c>
      <c r="N1719">
        <v>6.9320000000000007E-2</v>
      </c>
    </row>
    <row r="1720" spans="1:14">
      <c r="A1720">
        <v>464.82866999999999</v>
      </c>
      <c r="B1720">
        <v>0.1203</v>
      </c>
      <c r="D1720">
        <v>464.83852000000002</v>
      </c>
      <c r="E1720">
        <v>9.5999999999999992E-3</v>
      </c>
      <c r="G1720">
        <v>464.82866999999999</v>
      </c>
      <c r="H1720">
        <v>6.2330000000000003E-2</v>
      </c>
      <c r="J1720">
        <v>464.83215000000001</v>
      </c>
      <c r="K1720">
        <v>0.13677</v>
      </c>
      <c r="M1720">
        <v>464.83215000000001</v>
      </c>
      <c r="N1720">
        <v>6.633E-2</v>
      </c>
    </row>
    <row r="1721" spans="1:14">
      <c r="A1721">
        <v>462.77190000000002</v>
      </c>
      <c r="B1721">
        <v>0.11269</v>
      </c>
      <c r="D1721">
        <v>462.78170999999998</v>
      </c>
      <c r="E1721">
        <v>9.5099999999999994E-3</v>
      </c>
      <c r="G1721">
        <v>462.77190000000002</v>
      </c>
      <c r="H1721">
        <v>4.8800000000000003E-2</v>
      </c>
      <c r="J1721">
        <v>462.77537000000001</v>
      </c>
      <c r="K1721">
        <v>0.13421</v>
      </c>
      <c r="M1721">
        <v>462.77537000000001</v>
      </c>
      <c r="N1721">
        <v>6.1269999999999998E-2</v>
      </c>
    </row>
    <row r="1722" spans="1:14">
      <c r="A1722">
        <v>460.71514000000002</v>
      </c>
      <c r="B1722">
        <v>0.10177</v>
      </c>
      <c r="D1722">
        <v>460.72489999999999</v>
      </c>
      <c r="E1722">
        <v>7.7600000000000004E-3</v>
      </c>
      <c r="G1722">
        <v>460.71514000000002</v>
      </c>
      <c r="H1722">
        <v>3.9980000000000002E-2</v>
      </c>
      <c r="J1722">
        <v>460.71859000000001</v>
      </c>
      <c r="K1722">
        <v>0.13003999999999999</v>
      </c>
      <c r="M1722">
        <v>460.71859000000001</v>
      </c>
      <c r="N1722">
        <v>5.391E-2</v>
      </c>
    </row>
    <row r="1723" spans="1:14">
      <c r="A1723">
        <v>458.65838000000002</v>
      </c>
      <c r="B1723">
        <v>9.6149999999999999E-2</v>
      </c>
      <c r="D1723">
        <v>458.66809000000001</v>
      </c>
      <c r="E1723">
        <v>1.1379999999999999E-2</v>
      </c>
      <c r="G1723">
        <v>458.65838000000002</v>
      </c>
      <c r="H1723">
        <v>2.7879999999999999E-2</v>
      </c>
      <c r="J1723">
        <v>458.66181</v>
      </c>
      <c r="K1723">
        <v>0.12853000000000001</v>
      </c>
      <c r="M1723">
        <v>458.66181</v>
      </c>
      <c r="N1723">
        <v>5.0029999999999998E-2</v>
      </c>
    </row>
    <row r="1724" spans="1:14">
      <c r="A1724">
        <v>456.60160999999999</v>
      </c>
      <c r="B1724">
        <v>9.9210000000000007E-2</v>
      </c>
      <c r="D1724">
        <v>456.61129</v>
      </c>
      <c r="E1724">
        <v>1.4829999999999999E-2</v>
      </c>
      <c r="G1724">
        <v>456.60160999999999</v>
      </c>
      <c r="H1724">
        <v>1.504E-2</v>
      </c>
      <c r="J1724">
        <v>456.60503</v>
      </c>
      <c r="K1724">
        <v>0.12966</v>
      </c>
      <c r="M1724">
        <v>456.60503</v>
      </c>
      <c r="N1724">
        <v>5.0500000000000003E-2</v>
      </c>
    </row>
    <row r="1725" spans="1:14">
      <c r="A1725">
        <v>454.54485</v>
      </c>
      <c r="B1725">
        <v>0.1084</v>
      </c>
      <c r="D1725">
        <v>454.55448000000001</v>
      </c>
      <c r="E1725">
        <v>1.256E-2</v>
      </c>
      <c r="G1725">
        <v>454.54485</v>
      </c>
      <c r="H1725">
        <v>7.3899999999999999E-3</v>
      </c>
      <c r="J1725">
        <v>454.54825</v>
      </c>
      <c r="K1725">
        <v>0.12728999999999999</v>
      </c>
      <c r="M1725">
        <v>454.54825</v>
      </c>
      <c r="N1725">
        <v>4.9840000000000002E-2</v>
      </c>
    </row>
    <row r="1726" spans="1:14">
      <c r="A1726">
        <v>452.48808000000002</v>
      </c>
      <c r="B1726">
        <v>0.11858</v>
      </c>
      <c r="D1726">
        <v>452.49767000000003</v>
      </c>
      <c r="E1726">
        <v>1.035E-2</v>
      </c>
      <c r="G1726">
        <v>452.48808000000002</v>
      </c>
      <c r="H1726">
        <v>3.62E-3</v>
      </c>
      <c r="J1726">
        <v>452.49146999999999</v>
      </c>
      <c r="K1726">
        <v>0.12088</v>
      </c>
      <c r="M1726">
        <v>452.49146999999999</v>
      </c>
      <c r="N1726">
        <v>4.9390000000000003E-2</v>
      </c>
    </row>
    <row r="1727" spans="1:14">
      <c r="A1727">
        <v>450.43132000000003</v>
      </c>
      <c r="B1727">
        <v>0.11991</v>
      </c>
      <c r="D1727">
        <v>450.44085999999999</v>
      </c>
      <c r="E1727">
        <v>1.0880000000000001E-2</v>
      </c>
      <c r="G1727">
        <v>450.43132000000003</v>
      </c>
      <c r="H1727">
        <v>3.0400000000000002E-3</v>
      </c>
      <c r="J1727">
        <v>450.43468999999999</v>
      </c>
      <c r="K1727">
        <v>0.11572</v>
      </c>
      <c r="M1727">
        <v>450.43468999999999</v>
      </c>
      <c r="N1727">
        <v>5.321E-2</v>
      </c>
    </row>
    <row r="1728" spans="1:14">
      <c r="A1728">
        <v>448.37455999999997</v>
      </c>
      <c r="B1728">
        <v>0.10818999999999999</v>
      </c>
      <c r="D1728">
        <v>448.38405</v>
      </c>
      <c r="E1728">
        <v>9.2300000000000004E-3</v>
      </c>
      <c r="G1728">
        <v>448.37455999999997</v>
      </c>
      <c r="H1728">
        <v>0</v>
      </c>
      <c r="J1728">
        <v>448.37790999999999</v>
      </c>
      <c r="K1728">
        <v>0.11293</v>
      </c>
      <c r="M1728">
        <v>448.37790999999999</v>
      </c>
      <c r="N1728">
        <v>5.772E-2</v>
      </c>
    </row>
    <row r="1729" spans="1:14">
      <c r="A1729">
        <v>446.31779</v>
      </c>
      <c r="B1729">
        <v>9.3649999999999997E-2</v>
      </c>
      <c r="D1729">
        <v>446.32724999999999</v>
      </c>
      <c r="E1729">
        <v>8.8800000000000007E-3</v>
      </c>
      <c r="G1729">
        <v>446.31779</v>
      </c>
      <c r="H1729">
        <v>0</v>
      </c>
      <c r="J1729">
        <v>446.32112999999998</v>
      </c>
      <c r="K1729">
        <v>0.11073</v>
      </c>
      <c r="M1729">
        <v>446.32112999999998</v>
      </c>
      <c r="N1729">
        <v>5.9040000000000002E-2</v>
      </c>
    </row>
    <row r="1730" spans="1:14">
      <c r="A1730">
        <v>444.26103000000001</v>
      </c>
      <c r="B1730">
        <v>8.6480000000000001E-2</v>
      </c>
      <c r="D1730">
        <v>444.27044000000001</v>
      </c>
      <c r="E1730">
        <v>1.259E-2</v>
      </c>
      <c r="G1730">
        <v>444.26103000000001</v>
      </c>
      <c r="H1730">
        <v>2.1579999999999998E-2</v>
      </c>
      <c r="J1730">
        <v>444.26434999999998</v>
      </c>
      <c r="K1730">
        <v>0.10866000000000001</v>
      </c>
      <c r="M1730">
        <v>444.26434999999998</v>
      </c>
      <c r="N1730">
        <v>5.9560000000000002E-2</v>
      </c>
    </row>
    <row r="1731" spans="1:14">
      <c r="A1731">
        <v>442.20425999999998</v>
      </c>
      <c r="B1731">
        <v>8.4940000000000002E-2</v>
      </c>
      <c r="D1731">
        <v>442.21363000000002</v>
      </c>
      <c r="E1731">
        <v>1.256E-2</v>
      </c>
      <c r="G1731">
        <v>442.20425999999998</v>
      </c>
      <c r="H1731">
        <v>5.3429999999999998E-2</v>
      </c>
      <c r="J1731">
        <v>442.20756999999998</v>
      </c>
      <c r="K1731">
        <v>0.10327</v>
      </c>
      <c r="M1731">
        <v>442.20756999999998</v>
      </c>
      <c r="N1731">
        <v>5.8220000000000001E-2</v>
      </c>
    </row>
    <row r="1732" spans="1:14">
      <c r="A1732">
        <v>440.14749999999998</v>
      </c>
      <c r="B1732">
        <v>8.0799999999999997E-2</v>
      </c>
      <c r="D1732">
        <v>440.15681999999998</v>
      </c>
      <c r="E1732">
        <v>1.1900000000000001E-2</v>
      </c>
      <c r="G1732">
        <v>440.14749999999998</v>
      </c>
      <c r="H1732">
        <v>6.7040000000000002E-2</v>
      </c>
      <c r="J1732">
        <v>440.15078999999997</v>
      </c>
      <c r="K1732">
        <v>9.375E-2</v>
      </c>
      <c r="M1732">
        <v>440.15078999999997</v>
      </c>
      <c r="N1732">
        <v>5.3440000000000001E-2</v>
      </c>
    </row>
    <row r="1733" spans="1:14">
      <c r="A1733">
        <v>438.09073999999998</v>
      </c>
      <c r="B1733">
        <v>7.1110000000000007E-2</v>
      </c>
      <c r="D1733">
        <v>438.10001999999997</v>
      </c>
      <c r="E1733">
        <v>1.059E-2</v>
      </c>
      <c r="G1733">
        <v>438.09073999999998</v>
      </c>
      <c r="H1733">
        <v>7.5310000000000002E-2</v>
      </c>
      <c r="J1733">
        <v>438.09402</v>
      </c>
      <c r="K1733">
        <v>8.6639999999999995E-2</v>
      </c>
      <c r="M1733">
        <v>438.09402</v>
      </c>
      <c r="N1733">
        <v>4.8860000000000001E-2</v>
      </c>
    </row>
    <row r="1734" spans="1:14">
      <c r="A1734">
        <v>436.03397000000001</v>
      </c>
      <c r="B1734">
        <v>5.8139999999999997E-2</v>
      </c>
      <c r="D1734">
        <v>436.04320999999999</v>
      </c>
      <c r="E1734">
        <v>3.9500000000000004E-3</v>
      </c>
      <c r="G1734">
        <v>436.03397000000001</v>
      </c>
      <c r="H1734">
        <v>9.2499999999999999E-2</v>
      </c>
      <c r="J1734">
        <v>436.03724</v>
      </c>
      <c r="K1734">
        <v>8.2750000000000004E-2</v>
      </c>
      <c r="M1734">
        <v>436.03724</v>
      </c>
      <c r="N1734">
        <v>4.514E-2</v>
      </c>
    </row>
    <row r="1735" spans="1:14">
      <c r="A1735">
        <v>433.97721000000001</v>
      </c>
      <c r="B1735">
        <v>4.512E-2</v>
      </c>
      <c r="D1735">
        <v>433.9864</v>
      </c>
      <c r="E1735">
        <v>0</v>
      </c>
      <c r="G1735">
        <v>433.97721000000001</v>
      </c>
      <c r="H1735">
        <v>0.10424</v>
      </c>
      <c r="J1735">
        <v>433.98045999999999</v>
      </c>
      <c r="K1735">
        <v>7.639E-2</v>
      </c>
      <c r="M1735">
        <v>433.98045999999999</v>
      </c>
      <c r="N1735">
        <v>4.0009999999999997E-2</v>
      </c>
    </row>
    <row r="1736" spans="1:14">
      <c r="A1736">
        <v>431.92043999999999</v>
      </c>
      <c r="B1736">
        <v>3.669E-2</v>
      </c>
      <c r="D1736">
        <v>431.92959000000002</v>
      </c>
      <c r="E1736">
        <v>0</v>
      </c>
      <c r="G1736">
        <v>431.92043999999999</v>
      </c>
      <c r="H1736">
        <v>9.7909999999999997E-2</v>
      </c>
      <c r="J1736">
        <v>431.92367999999999</v>
      </c>
      <c r="K1736">
        <v>6.7210000000000006E-2</v>
      </c>
      <c r="M1736">
        <v>431.92367999999999</v>
      </c>
      <c r="N1736">
        <v>3.4630000000000001E-2</v>
      </c>
    </row>
    <row r="1737" spans="1:14">
      <c r="A1737">
        <v>429.86367999999999</v>
      </c>
      <c r="B1737">
        <v>3.7670000000000002E-2</v>
      </c>
      <c r="D1737">
        <v>429.87279000000001</v>
      </c>
      <c r="E1737">
        <v>0</v>
      </c>
      <c r="G1737">
        <v>429.86367999999999</v>
      </c>
      <c r="H1737">
        <v>7.2940000000000005E-2</v>
      </c>
      <c r="J1737">
        <v>429.86689999999999</v>
      </c>
      <c r="K1737">
        <v>5.8250000000000003E-2</v>
      </c>
      <c r="M1737">
        <v>429.86689999999999</v>
      </c>
      <c r="N1737">
        <v>3.15E-2</v>
      </c>
    </row>
    <row r="1738" spans="1:14">
      <c r="A1738">
        <v>427.80691999999999</v>
      </c>
      <c r="B1738">
        <v>4.5580000000000002E-2</v>
      </c>
      <c r="D1738">
        <v>427.81598000000002</v>
      </c>
      <c r="E1738">
        <v>0</v>
      </c>
      <c r="G1738">
        <v>427.80691999999999</v>
      </c>
      <c r="H1738">
        <v>4.7359999999999999E-2</v>
      </c>
      <c r="J1738">
        <v>427.81011999999998</v>
      </c>
      <c r="K1738">
        <v>4.9700000000000001E-2</v>
      </c>
      <c r="M1738">
        <v>427.81011999999998</v>
      </c>
      <c r="N1738">
        <v>2.5489999999999999E-2</v>
      </c>
    </row>
    <row r="1739" spans="1:14">
      <c r="A1739">
        <v>425.75015000000002</v>
      </c>
      <c r="B1739">
        <v>4.9619999999999997E-2</v>
      </c>
      <c r="D1739">
        <v>425.75916999999998</v>
      </c>
      <c r="E1739">
        <v>0</v>
      </c>
      <c r="G1739">
        <v>425.75015000000002</v>
      </c>
      <c r="H1739">
        <v>3.8879999999999998E-2</v>
      </c>
      <c r="J1739">
        <v>425.75333999999998</v>
      </c>
      <c r="K1739">
        <v>4.1140000000000003E-2</v>
      </c>
      <c r="M1739">
        <v>425.75333999999998</v>
      </c>
      <c r="N1739">
        <v>1.3769999999999999E-2</v>
      </c>
    </row>
    <row r="1740" spans="1:14">
      <c r="A1740">
        <v>423.69339000000002</v>
      </c>
      <c r="B1740">
        <v>4.2759999999999999E-2</v>
      </c>
      <c r="D1740">
        <v>423.70236</v>
      </c>
      <c r="E1740">
        <v>6.6E-4</v>
      </c>
      <c r="G1740">
        <v>423.69339000000002</v>
      </c>
      <c r="H1740">
        <v>3.7740000000000003E-2</v>
      </c>
      <c r="J1740">
        <v>423.69655999999998</v>
      </c>
      <c r="K1740">
        <v>3.635E-2</v>
      </c>
      <c r="M1740">
        <v>423.69655999999998</v>
      </c>
      <c r="N1740">
        <v>7.5799999999999999E-3</v>
      </c>
    </row>
    <row r="1741" spans="1:14">
      <c r="A1741">
        <v>421.63661999999999</v>
      </c>
      <c r="B1741">
        <v>2.8670000000000001E-2</v>
      </c>
      <c r="D1741">
        <v>421.64555999999999</v>
      </c>
      <c r="E1741">
        <v>0</v>
      </c>
      <c r="G1741">
        <v>421.63661999999999</v>
      </c>
      <c r="H1741">
        <v>2.2360000000000001E-2</v>
      </c>
      <c r="J1741">
        <v>421.63977999999997</v>
      </c>
      <c r="K1741">
        <v>3.6229999999999998E-2</v>
      </c>
      <c r="M1741">
        <v>421.63977999999997</v>
      </c>
      <c r="N1741">
        <v>8.1499999999999993E-3</v>
      </c>
    </row>
    <row r="1742" spans="1:14">
      <c r="A1742">
        <v>419.57986</v>
      </c>
      <c r="B1742">
        <v>1.349E-2</v>
      </c>
      <c r="D1742">
        <v>419.58875</v>
      </c>
      <c r="E1742">
        <v>0</v>
      </c>
      <c r="G1742">
        <v>419.57986</v>
      </c>
      <c r="H1742">
        <v>5.1000000000000004E-4</v>
      </c>
      <c r="J1742">
        <v>419.58300000000003</v>
      </c>
      <c r="K1742">
        <v>3.56E-2</v>
      </c>
      <c r="M1742">
        <v>419.58300000000003</v>
      </c>
      <c r="N1742">
        <v>3.47E-3</v>
      </c>
    </row>
    <row r="1743" spans="1:14">
      <c r="A1743">
        <v>417.5231</v>
      </c>
      <c r="B1743">
        <v>3.9199999999999999E-3</v>
      </c>
      <c r="D1743">
        <v>417.53194000000002</v>
      </c>
      <c r="E1743">
        <v>3.2000000000000002E-3</v>
      </c>
      <c r="G1743">
        <v>417.5231</v>
      </c>
      <c r="H1743">
        <v>0</v>
      </c>
      <c r="J1743">
        <v>417.52622000000002</v>
      </c>
      <c r="K1743">
        <v>2.9780000000000001E-2</v>
      </c>
      <c r="M1743">
        <v>417.52622000000002</v>
      </c>
      <c r="N1743">
        <v>0</v>
      </c>
    </row>
    <row r="1744" spans="1:14">
      <c r="A1744">
        <v>415.46633000000003</v>
      </c>
      <c r="B1744">
        <v>9.3999999999999997E-4</v>
      </c>
      <c r="D1744">
        <v>415.47512999999998</v>
      </c>
      <c r="E1744">
        <v>0</v>
      </c>
      <c r="G1744">
        <v>415.46633000000003</v>
      </c>
      <c r="H1744">
        <v>0</v>
      </c>
      <c r="J1744">
        <v>415.46944000000002</v>
      </c>
      <c r="K1744">
        <v>2.3800000000000002E-2</v>
      </c>
      <c r="M1744">
        <v>415.46944000000002</v>
      </c>
      <c r="N1744">
        <v>2.9499999999999999E-3</v>
      </c>
    </row>
    <row r="1745" spans="1:14">
      <c r="A1745">
        <v>413.40956999999997</v>
      </c>
      <c r="B1745">
        <v>0</v>
      </c>
      <c r="D1745">
        <v>413.41833000000003</v>
      </c>
      <c r="E1745">
        <v>0</v>
      </c>
      <c r="G1745">
        <v>413.40956999999997</v>
      </c>
      <c r="H1745">
        <v>0</v>
      </c>
      <c r="J1745">
        <v>413.41266000000002</v>
      </c>
      <c r="K1745">
        <v>2.1899999999999999E-2</v>
      </c>
      <c r="M1745">
        <v>413.41266000000002</v>
      </c>
      <c r="N1745">
        <v>5.7200000000000003E-3</v>
      </c>
    </row>
    <row r="1746" spans="1:14">
      <c r="A1746">
        <v>411.3528</v>
      </c>
      <c r="B1746">
        <v>3.3E-4</v>
      </c>
      <c r="D1746">
        <v>411.36151999999998</v>
      </c>
      <c r="E1746">
        <v>1.873E-2</v>
      </c>
      <c r="G1746">
        <v>411.3528</v>
      </c>
      <c r="H1746">
        <v>2.043E-2</v>
      </c>
      <c r="J1746">
        <v>411.35588000000001</v>
      </c>
      <c r="K1746">
        <v>2.198E-2</v>
      </c>
      <c r="M1746">
        <v>411.35588000000001</v>
      </c>
      <c r="N1746">
        <v>4.7299999999999998E-3</v>
      </c>
    </row>
    <row r="1747" spans="1:14">
      <c r="A1747">
        <v>409.29604</v>
      </c>
      <c r="B1747">
        <v>7.9000000000000001E-4</v>
      </c>
      <c r="D1747">
        <v>409.30471</v>
      </c>
      <c r="E1747">
        <v>3.7240000000000002E-2</v>
      </c>
      <c r="G1747">
        <v>409.29604</v>
      </c>
      <c r="H1747">
        <v>4.326E-2</v>
      </c>
      <c r="J1747">
        <v>409.29910000000001</v>
      </c>
      <c r="K1747">
        <v>2.0070000000000001E-2</v>
      </c>
      <c r="M1747">
        <v>409.29910000000001</v>
      </c>
      <c r="N1747">
        <v>1.15E-3</v>
      </c>
    </row>
    <row r="1748" spans="1:14">
      <c r="A1748">
        <v>407.23928000000001</v>
      </c>
      <c r="B1748">
        <v>0</v>
      </c>
      <c r="D1748">
        <v>407.24790000000002</v>
      </c>
      <c r="E1748">
        <v>2.6349999999999998E-2</v>
      </c>
      <c r="G1748">
        <v>407.23928000000001</v>
      </c>
      <c r="H1748">
        <v>5.5739999999999998E-2</v>
      </c>
      <c r="J1748">
        <v>407.24232000000001</v>
      </c>
      <c r="K1748">
        <v>1.3429999999999999E-2</v>
      </c>
      <c r="M1748">
        <v>407.24232000000001</v>
      </c>
      <c r="N1748">
        <v>0</v>
      </c>
    </row>
    <row r="1749" spans="1:14">
      <c r="A1749">
        <v>405.18250999999998</v>
      </c>
      <c r="B1749">
        <v>0</v>
      </c>
      <c r="D1749">
        <v>405.19110000000001</v>
      </c>
      <c r="E1749">
        <v>4.3099999999999996E-3</v>
      </c>
      <c r="G1749">
        <v>405.18250999999998</v>
      </c>
      <c r="H1749">
        <v>5.6599999999999998E-2</v>
      </c>
      <c r="J1749">
        <v>405.18554</v>
      </c>
      <c r="K1749">
        <v>5.1700000000000001E-3</v>
      </c>
      <c r="M1749">
        <v>405.18554</v>
      </c>
      <c r="N1749">
        <v>1.92E-3</v>
      </c>
    </row>
    <row r="1750" spans="1:14">
      <c r="A1750">
        <v>403.12574999999998</v>
      </c>
      <c r="B1750">
        <v>0</v>
      </c>
      <c r="D1750">
        <v>403.13429000000002</v>
      </c>
      <c r="E1750">
        <v>0</v>
      </c>
      <c r="G1750">
        <v>403.12574999999998</v>
      </c>
      <c r="H1750">
        <v>4.2709999999999998E-2</v>
      </c>
      <c r="J1750">
        <v>403.12876999999997</v>
      </c>
      <c r="K1750">
        <v>0</v>
      </c>
      <c r="M1750">
        <v>403.12876999999997</v>
      </c>
      <c r="N1750">
        <v>4.5199999999999997E-3</v>
      </c>
    </row>
    <row r="1751" spans="1:14">
      <c r="A1751">
        <v>401.06898000000001</v>
      </c>
      <c r="B1751">
        <v>0</v>
      </c>
      <c r="D1751">
        <v>401.07747999999998</v>
      </c>
      <c r="E1751">
        <v>0</v>
      </c>
      <c r="G1751">
        <v>401.06898000000001</v>
      </c>
      <c r="H1751">
        <v>2.0990000000000002E-2</v>
      </c>
      <c r="J1751">
        <v>401.07199000000003</v>
      </c>
      <c r="K1751">
        <v>0</v>
      </c>
      <c r="M1751">
        <v>401.07199000000003</v>
      </c>
      <c r="N1751">
        <v>3.8800000000000002E-3</v>
      </c>
    </row>
    <row r="1752" spans="1:14">
      <c r="A1752">
        <v>399.01222000000001</v>
      </c>
      <c r="B1752">
        <v>0</v>
      </c>
      <c r="D1752">
        <v>399.02067</v>
      </c>
      <c r="E1752">
        <v>0</v>
      </c>
      <c r="G1752">
        <v>399.01222000000001</v>
      </c>
      <c r="H1752">
        <v>0</v>
      </c>
      <c r="J1752">
        <v>399.01521000000002</v>
      </c>
      <c r="K1752">
        <v>0</v>
      </c>
      <c r="M1752">
        <v>399.01521000000002</v>
      </c>
      <c r="N1752">
        <v>0</v>
      </c>
    </row>
  </sheetData>
  <phoneticPr fontId="7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V71"/>
  <sheetViews>
    <sheetView topLeftCell="A57" zoomScale="80" zoomScaleNormal="80" workbookViewId="0">
      <selection activeCell="R50" sqref="R50"/>
    </sheetView>
  </sheetViews>
  <sheetFormatPr defaultColWidth="11.6640625" defaultRowHeight="14.4"/>
  <cols>
    <col min="1" max="1" width="12.6640625" style="27" customWidth="1"/>
    <col min="2" max="2" width="11.6640625" style="27"/>
    <col min="3" max="5" width="13.77734375" style="27" customWidth="1"/>
    <col min="6" max="7" width="11.6640625" style="27"/>
    <col min="8" max="8" width="3.21875" style="27" customWidth="1"/>
    <col min="9" max="12" width="11.6640625" style="27"/>
    <col min="13" max="13" width="8.33203125" style="27" customWidth="1"/>
    <col min="14" max="14" width="8.5546875" style="27" customWidth="1"/>
    <col min="15" max="15" width="9.6640625" style="27" customWidth="1"/>
    <col min="16" max="16384" width="11.6640625" style="27"/>
  </cols>
  <sheetData>
    <row r="2" spans="1:12" ht="25.8">
      <c r="A2" s="39" t="s">
        <v>42</v>
      </c>
      <c r="B2"/>
      <c r="C2"/>
      <c r="D2" s="26"/>
      <c r="E2"/>
      <c r="F2"/>
      <c r="G2"/>
      <c r="H2"/>
      <c r="I2"/>
      <c r="J2"/>
      <c r="K2"/>
      <c r="L2"/>
    </row>
    <row r="3" spans="1:12">
      <c r="A3" s="40" t="s">
        <v>52</v>
      </c>
      <c r="B3" s="5" t="s">
        <v>320</v>
      </c>
      <c r="C3" s="27" t="s">
        <v>373</v>
      </c>
      <c r="D3" s="5" t="s">
        <v>319</v>
      </c>
      <c r="E3" s="27" t="s">
        <v>374</v>
      </c>
      <c r="F3" s="27" t="s">
        <v>15</v>
      </c>
      <c r="G3" s="27" t="s">
        <v>3</v>
      </c>
      <c r="H3" s="38"/>
      <c r="I3"/>
      <c r="J3" t="s">
        <v>321</v>
      </c>
      <c r="K3" t="s">
        <v>323</v>
      </c>
      <c r="L3" t="s">
        <v>3</v>
      </c>
    </row>
    <row r="4" spans="1:12">
      <c r="A4" s="81" t="s">
        <v>321</v>
      </c>
      <c r="B4" s="5" t="s">
        <v>55</v>
      </c>
      <c r="C4" t="s">
        <v>38</v>
      </c>
      <c r="D4" s="26">
        <v>25</v>
      </c>
      <c r="E4" t="e">
        <f>C4*D4/1000</f>
        <v>#VALUE!</v>
      </c>
      <c r="F4"/>
      <c r="G4"/>
      <c r="H4"/>
      <c r="I4"/>
      <c r="J4" t="s">
        <v>4</v>
      </c>
      <c r="K4" t="e">
        <f>F9</f>
        <v>#VALUE!</v>
      </c>
      <c r="L4" s="26" t="e">
        <f>G9</f>
        <v>#VALUE!</v>
      </c>
    </row>
    <row r="5" spans="1:12">
      <c r="A5" s="81"/>
      <c r="B5" s="5" t="s">
        <v>56</v>
      </c>
      <c r="C5" t="s">
        <v>38</v>
      </c>
      <c r="D5" s="26">
        <v>25</v>
      </c>
      <c r="E5" s="26" t="e">
        <f t="shared" ref="E5:E39" si="0">C5*D5/1000</f>
        <v>#VALUE!</v>
      </c>
      <c r="F5"/>
      <c r="G5"/>
      <c r="H5"/>
      <c r="I5"/>
      <c r="J5" t="s">
        <v>7</v>
      </c>
      <c r="K5" t="e">
        <f>F15</f>
        <v>#VALUE!</v>
      </c>
      <c r="L5" s="26" t="e">
        <f>G15</f>
        <v>#VALUE!</v>
      </c>
    </row>
    <row r="6" spans="1:12">
      <c r="A6" s="81"/>
      <c r="B6" s="5" t="s">
        <v>57</v>
      </c>
      <c r="C6" t="s">
        <v>38</v>
      </c>
      <c r="D6" s="26">
        <v>25</v>
      </c>
      <c r="E6" s="26" t="e">
        <f t="shared" si="0"/>
        <v>#VALUE!</v>
      </c>
      <c r="F6"/>
      <c r="G6"/>
      <c r="H6"/>
      <c r="I6"/>
      <c r="J6" t="s">
        <v>5</v>
      </c>
      <c r="K6">
        <f>F21</f>
        <v>1.2672499999999998</v>
      </c>
      <c r="L6" s="26">
        <f>G21</f>
        <v>0.12726979217394832</v>
      </c>
    </row>
    <row r="7" spans="1:12">
      <c r="A7" s="81"/>
      <c r="B7" s="5" t="s">
        <v>58</v>
      </c>
      <c r="C7" t="s">
        <v>38</v>
      </c>
      <c r="D7" s="26">
        <v>25</v>
      </c>
      <c r="E7" s="26" t="e">
        <f t="shared" si="0"/>
        <v>#VALUE!</v>
      </c>
      <c r="F7"/>
      <c r="G7"/>
      <c r="H7"/>
      <c r="I7"/>
      <c r="J7" t="s">
        <v>8</v>
      </c>
      <c r="K7">
        <f>F27</f>
        <v>0.65929166666666661</v>
      </c>
      <c r="L7" s="26">
        <f>G27</f>
        <v>7.9887485982891623E-2</v>
      </c>
    </row>
    <row r="8" spans="1:12">
      <c r="A8" s="81"/>
      <c r="B8" s="5" t="s">
        <v>59</v>
      </c>
      <c r="C8" t="s">
        <v>38</v>
      </c>
      <c r="D8" s="26">
        <v>25</v>
      </c>
      <c r="E8" s="26" t="e">
        <f t="shared" si="0"/>
        <v>#VALUE!</v>
      </c>
      <c r="F8"/>
      <c r="G8"/>
      <c r="H8"/>
      <c r="I8"/>
      <c r="J8" t="s">
        <v>6</v>
      </c>
      <c r="K8">
        <f>F33</f>
        <v>4.1325000000000003</v>
      </c>
      <c r="L8" s="26">
        <f>G33</f>
        <v>0.11211556537787273</v>
      </c>
    </row>
    <row r="9" spans="1:12">
      <c r="A9" s="81"/>
      <c r="B9" s="5" t="s">
        <v>60</v>
      </c>
      <c r="C9" t="s">
        <v>38</v>
      </c>
      <c r="D9" s="26">
        <v>25</v>
      </c>
      <c r="E9" s="26" t="e">
        <f t="shared" si="0"/>
        <v>#VALUE!</v>
      </c>
      <c r="F9" s="27" t="e">
        <f>(E4+E5+E6+E7+E8+E9)/6</f>
        <v>#VALUE!</v>
      </c>
      <c r="G9" s="27" t="e">
        <f>_xlfn.STDEV.S(E4:E9)</f>
        <v>#VALUE!</v>
      </c>
      <c r="H9"/>
      <c r="I9"/>
      <c r="J9" t="s">
        <v>9</v>
      </c>
      <c r="K9">
        <f>F39</f>
        <v>3.6540000000000004</v>
      </c>
      <c r="L9" s="26">
        <f>G39</f>
        <v>0.25848713701072246</v>
      </c>
    </row>
    <row r="10" spans="1:12">
      <c r="A10" s="81"/>
      <c r="B10" s="5" t="s">
        <v>61</v>
      </c>
      <c r="C10" t="s">
        <v>38</v>
      </c>
      <c r="D10" s="26">
        <v>25</v>
      </c>
      <c r="E10" s="26" t="e">
        <f t="shared" si="0"/>
        <v>#VALUE!</v>
      </c>
      <c r="F10" s="26"/>
      <c r="G10" s="26"/>
      <c r="H10"/>
      <c r="I10"/>
      <c r="J10"/>
      <c r="K10"/>
      <c r="L10"/>
    </row>
    <row r="11" spans="1:12">
      <c r="A11" s="81"/>
      <c r="B11" s="5" t="s">
        <v>62</v>
      </c>
      <c r="C11" t="s">
        <v>38</v>
      </c>
      <c r="D11" s="26">
        <v>25</v>
      </c>
      <c r="E11" s="26" t="e">
        <f t="shared" si="0"/>
        <v>#VALUE!</v>
      </c>
      <c r="F11" s="26"/>
      <c r="G11" s="26"/>
      <c r="H11"/>
      <c r="I11"/>
      <c r="J11"/>
      <c r="K11"/>
      <c r="L11"/>
    </row>
    <row r="12" spans="1:12">
      <c r="A12" s="81"/>
      <c r="B12" s="5" t="s">
        <v>63</v>
      </c>
      <c r="C12" t="s">
        <v>38</v>
      </c>
      <c r="D12" s="26">
        <v>25</v>
      </c>
      <c r="E12" s="26" t="e">
        <f t="shared" si="0"/>
        <v>#VALUE!</v>
      </c>
      <c r="F12" s="26"/>
      <c r="G12" s="26"/>
      <c r="H12"/>
      <c r="I12"/>
      <c r="J12"/>
      <c r="K12"/>
      <c r="L12"/>
    </row>
    <row r="13" spans="1:12">
      <c r="A13" s="81"/>
      <c r="B13" s="5" t="s">
        <v>64</v>
      </c>
      <c r="C13" t="s">
        <v>38</v>
      </c>
      <c r="D13" s="26">
        <v>25</v>
      </c>
      <c r="E13" s="26" t="e">
        <f t="shared" si="0"/>
        <v>#VALUE!</v>
      </c>
      <c r="F13" s="26"/>
      <c r="G13" s="26"/>
      <c r="H13"/>
      <c r="I13"/>
      <c r="J13"/>
      <c r="K13"/>
      <c r="L13"/>
    </row>
    <row r="14" spans="1:12">
      <c r="A14" s="81"/>
      <c r="B14" s="5" t="s">
        <v>65</v>
      </c>
      <c r="C14" t="s">
        <v>38</v>
      </c>
      <c r="D14" s="26">
        <v>25</v>
      </c>
      <c r="E14" s="26" t="e">
        <f t="shared" si="0"/>
        <v>#VALUE!</v>
      </c>
      <c r="F14" s="26"/>
      <c r="G14" s="26"/>
      <c r="H14"/>
      <c r="I14"/>
      <c r="J14"/>
      <c r="K14"/>
      <c r="L14"/>
    </row>
    <row r="15" spans="1:12">
      <c r="A15" s="81"/>
      <c r="B15" s="5" t="s">
        <v>66</v>
      </c>
      <c r="C15" t="s">
        <v>38</v>
      </c>
      <c r="D15" s="26">
        <v>25</v>
      </c>
      <c r="E15" s="26" t="e">
        <f t="shared" si="0"/>
        <v>#VALUE!</v>
      </c>
      <c r="F15" s="27" t="e">
        <f t="shared" ref="F15" si="1">(E10+E11+E12+E13+E14+E15)/6</f>
        <v>#VALUE!</v>
      </c>
      <c r="G15" s="27" t="e">
        <f t="shared" ref="G15" si="2">_xlfn.STDEV.S(E10:E15)</f>
        <v>#VALUE!</v>
      </c>
      <c r="H15"/>
      <c r="I15"/>
      <c r="J15"/>
      <c r="K15"/>
      <c r="L15"/>
    </row>
    <row r="16" spans="1:12">
      <c r="A16" s="81"/>
      <c r="B16" s="5" t="s">
        <v>67</v>
      </c>
      <c r="C16">
        <v>45.36</v>
      </c>
      <c r="D16" s="26">
        <v>25</v>
      </c>
      <c r="E16" s="26">
        <f t="shared" si="0"/>
        <v>1.1339999999999999</v>
      </c>
      <c r="F16" s="26"/>
      <c r="G16" s="26"/>
      <c r="H16"/>
      <c r="I16"/>
      <c r="J16"/>
      <c r="K16"/>
      <c r="L16"/>
    </row>
    <row r="17" spans="1:12">
      <c r="A17" s="81"/>
      <c r="B17" s="5" t="s">
        <v>68</v>
      </c>
      <c r="C17">
        <v>45.17</v>
      </c>
      <c r="D17" s="26">
        <v>25</v>
      </c>
      <c r="E17" s="26">
        <f t="shared" si="0"/>
        <v>1.1292500000000001</v>
      </c>
      <c r="F17" s="26"/>
      <c r="G17" s="26"/>
      <c r="H17"/>
      <c r="I17"/>
      <c r="J17"/>
      <c r="K17"/>
      <c r="L17"/>
    </row>
    <row r="18" spans="1:12">
      <c r="A18" s="81"/>
      <c r="B18" s="5" t="s">
        <v>69</v>
      </c>
      <c r="C18">
        <v>50.43</v>
      </c>
      <c r="D18" s="26">
        <v>25</v>
      </c>
      <c r="E18" s="26">
        <f t="shared" si="0"/>
        <v>1.26075</v>
      </c>
      <c r="F18" s="26"/>
      <c r="G18" s="26"/>
      <c r="H18"/>
      <c r="I18"/>
      <c r="J18"/>
      <c r="K18"/>
      <c r="L18"/>
    </row>
    <row r="19" spans="1:12">
      <c r="A19" s="81"/>
      <c r="B19" s="5" t="s">
        <v>70</v>
      </c>
      <c r="C19">
        <v>52.4</v>
      </c>
      <c r="D19" s="26">
        <v>25</v>
      </c>
      <c r="E19" s="26">
        <f t="shared" si="0"/>
        <v>1.31</v>
      </c>
      <c r="F19" s="26"/>
      <c r="G19" s="26"/>
      <c r="H19"/>
      <c r="I19"/>
      <c r="J19"/>
      <c r="K19"/>
      <c r="L19"/>
    </row>
    <row r="20" spans="1:12">
      <c r="A20" s="81"/>
      <c r="B20" s="5" t="s">
        <v>71</v>
      </c>
      <c r="C20">
        <v>58.82</v>
      </c>
      <c r="D20" s="26">
        <v>25</v>
      </c>
      <c r="E20" s="26">
        <f t="shared" si="0"/>
        <v>1.4704999999999999</v>
      </c>
      <c r="F20" s="26"/>
      <c r="G20" s="26"/>
      <c r="H20"/>
      <c r="I20"/>
      <c r="J20"/>
      <c r="K20"/>
      <c r="L20"/>
    </row>
    <row r="21" spans="1:12">
      <c r="A21" s="81"/>
      <c r="B21" s="5" t="s">
        <v>72</v>
      </c>
      <c r="C21">
        <v>51.96</v>
      </c>
      <c r="D21" s="26">
        <v>25</v>
      </c>
      <c r="E21" s="26">
        <f t="shared" si="0"/>
        <v>1.2989999999999999</v>
      </c>
      <c r="F21" s="27">
        <f t="shared" ref="F21" si="3">(E16+E17+E18+E19+E20+E21)/6</f>
        <v>1.2672499999999998</v>
      </c>
      <c r="G21" s="27">
        <f t="shared" ref="G21" si="4">_xlfn.STDEV.S(E16:E21)</f>
        <v>0.12726979217394832</v>
      </c>
      <c r="H21"/>
      <c r="I21"/>
      <c r="J21"/>
      <c r="K21"/>
      <c r="L21"/>
    </row>
    <row r="22" spans="1:12">
      <c r="A22" s="81"/>
      <c r="B22" s="5" t="s">
        <v>73</v>
      </c>
      <c r="C22">
        <v>26.35</v>
      </c>
      <c r="D22" s="26">
        <v>25</v>
      </c>
      <c r="E22" s="26">
        <f t="shared" si="0"/>
        <v>0.65874999999999995</v>
      </c>
      <c r="F22" s="26"/>
      <c r="G22" s="26"/>
      <c r="H22"/>
      <c r="I22"/>
      <c r="J22"/>
      <c r="K22"/>
      <c r="L22"/>
    </row>
    <row r="23" spans="1:12">
      <c r="A23" s="81"/>
      <c r="B23" s="5" t="s">
        <v>74</v>
      </c>
      <c r="C23">
        <v>24.54</v>
      </c>
      <c r="D23" s="26">
        <v>25</v>
      </c>
      <c r="E23" s="26">
        <f t="shared" si="0"/>
        <v>0.61350000000000005</v>
      </c>
      <c r="F23" s="26"/>
      <c r="G23" s="26"/>
      <c r="H23"/>
      <c r="I23"/>
      <c r="J23"/>
      <c r="K23"/>
      <c r="L23"/>
    </row>
    <row r="24" spans="1:12">
      <c r="A24" s="81"/>
      <c r="B24" s="5" t="s">
        <v>75</v>
      </c>
      <c r="C24">
        <v>23.16</v>
      </c>
      <c r="D24" s="26">
        <v>25</v>
      </c>
      <c r="E24" s="26">
        <f t="shared" si="0"/>
        <v>0.57899999999999996</v>
      </c>
      <c r="F24" s="26"/>
      <c r="G24" s="26"/>
      <c r="H24"/>
      <c r="I24"/>
      <c r="J24"/>
      <c r="K24"/>
      <c r="L24"/>
    </row>
    <row r="25" spans="1:12">
      <c r="A25" s="81"/>
      <c r="B25" s="5" t="s">
        <v>76</v>
      </c>
      <c r="C25">
        <v>23.68</v>
      </c>
      <c r="D25" s="26">
        <v>25</v>
      </c>
      <c r="E25" s="26">
        <f t="shared" si="0"/>
        <v>0.59199999999999997</v>
      </c>
      <c r="F25" s="26"/>
      <c r="G25" s="26"/>
      <c r="H25"/>
      <c r="I25"/>
      <c r="J25"/>
      <c r="K25"/>
      <c r="L25"/>
    </row>
    <row r="26" spans="1:12">
      <c r="A26" s="81"/>
      <c r="B26" s="5" t="s">
        <v>77</v>
      </c>
      <c r="C26">
        <v>30.08</v>
      </c>
      <c r="D26" s="26">
        <v>25</v>
      </c>
      <c r="E26" s="26">
        <f t="shared" si="0"/>
        <v>0.752</v>
      </c>
      <c r="F26" s="26"/>
      <c r="G26" s="26"/>
      <c r="H26"/>
      <c r="I26"/>
      <c r="J26"/>
      <c r="K26"/>
      <c r="L26"/>
    </row>
    <row r="27" spans="1:12">
      <c r="A27" s="81"/>
      <c r="B27" s="5" t="s">
        <v>78</v>
      </c>
      <c r="C27">
        <v>30.42</v>
      </c>
      <c r="D27" s="26">
        <v>25</v>
      </c>
      <c r="E27" s="26">
        <f t="shared" si="0"/>
        <v>0.76049999999999995</v>
      </c>
      <c r="F27" s="27">
        <f t="shared" ref="F27" si="5">(E22+E23+E24+E25+E26+E27)/6</f>
        <v>0.65929166666666661</v>
      </c>
      <c r="G27" s="27">
        <f t="shared" ref="G27" si="6">_xlfn.STDEV.S(E22:E27)</f>
        <v>7.9887485982891623E-2</v>
      </c>
      <c r="H27"/>
      <c r="I27"/>
      <c r="J27"/>
      <c r="K27"/>
      <c r="L27"/>
    </row>
    <row r="28" spans="1:12">
      <c r="A28" s="81"/>
      <c r="B28" s="5" t="s">
        <v>79</v>
      </c>
      <c r="C28">
        <v>42.03</v>
      </c>
      <c r="D28" s="26">
        <v>100</v>
      </c>
      <c r="E28" s="26">
        <f t="shared" si="0"/>
        <v>4.2030000000000003</v>
      </c>
      <c r="F28" s="26"/>
      <c r="G28" s="26"/>
      <c r="H28"/>
      <c r="I28"/>
      <c r="J28"/>
      <c r="K28"/>
      <c r="L28"/>
    </row>
    <row r="29" spans="1:12">
      <c r="A29" s="81"/>
      <c r="B29" s="5" t="s">
        <v>80</v>
      </c>
      <c r="C29">
        <v>40.04</v>
      </c>
      <c r="D29" s="26">
        <v>100</v>
      </c>
      <c r="E29" s="26">
        <f t="shared" si="0"/>
        <v>4.0039999999999996</v>
      </c>
      <c r="F29" s="26"/>
      <c r="G29" s="26"/>
      <c r="H29"/>
      <c r="I29"/>
      <c r="J29"/>
      <c r="K29"/>
      <c r="L29"/>
    </row>
    <row r="30" spans="1:12">
      <c r="A30" s="81"/>
      <c r="B30" s="5" t="s">
        <v>81</v>
      </c>
      <c r="C30">
        <v>40.26</v>
      </c>
      <c r="D30" s="26">
        <v>100</v>
      </c>
      <c r="E30" s="26">
        <f t="shared" si="0"/>
        <v>4.0259999999999998</v>
      </c>
      <c r="F30" s="26"/>
      <c r="G30" s="26"/>
      <c r="H30"/>
      <c r="I30"/>
      <c r="J30"/>
      <c r="K30"/>
      <c r="L30"/>
    </row>
    <row r="31" spans="1:12">
      <c r="A31" s="81"/>
      <c r="B31" s="5" t="s">
        <v>82</v>
      </c>
      <c r="C31">
        <v>40.69</v>
      </c>
      <c r="D31" s="26">
        <v>100</v>
      </c>
      <c r="E31" s="26">
        <f t="shared" si="0"/>
        <v>4.069</v>
      </c>
      <c r="F31" s="26"/>
      <c r="G31" s="26"/>
      <c r="H31"/>
      <c r="I31"/>
      <c r="J31"/>
      <c r="K31"/>
      <c r="L31"/>
    </row>
    <row r="32" spans="1:12">
      <c r="A32" s="81"/>
      <c r="B32" s="5" t="s">
        <v>83</v>
      </c>
      <c r="C32">
        <v>42.46</v>
      </c>
      <c r="D32" s="26">
        <v>100</v>
      </c>
      <c r="E32" s="26">
        <f t="shared" si="0"/>
        <v>4.2460000000000004</v>
      </c>
      <c r="F32" s="26"/>
      <c r="G32" s="26"/>
      <c r="H32"/>
      <c r="I32"/>
      <c r="J32"/>
      <c r="K32"/>
      <c r="L32"/>
    </row>
    <row r="33" spans="1:22">
      <c r="A33" s="81"/>
      <c r="B33" s="5" t="s">
        <v>84</v>
      </c>
      <c r="C33">
        <v>42.47</v>
      </c>
      <c r="D33" s="26">
        <v>100</v>
      </c>
      <c r="E33" s="26">
        <f t="shared" si="0"/>
        <v>4.2469999999999999</v>
      </c>
      <c r="F33" s="27">
        <f t="shared" ref="F33" si="7">(E28+E29+E30+E31+E32+E33)/6</f>
        <v>4.1325000000000003</v>
      </c>
      <c r="G33" s="27">
        <f t="shared" ref="G33" si="8">_xlfn.STDEV.S(E28:E33)</f>
        <v>0.11211556537787273</v>
      </c>
      <c r="H33"/>
      <c r="I33"/>
      <c r="J33"/>
      <c r="K33"/>
      <c r="L33"/>
    </row>
    <row r="34" spans="1:22">
      <c r="A34" s="81"/>
      <c r="B34" s="5" t="s">
        <v>85</v>
      </c>
      <c r="C34">
        <v>38.36</v>
      </c>
      <c r="D34" s="26">
        <v>100</v>
      </c>
      <c r="E34" s="26">
        <f t="shared" si="0"/>
        <v>3.8359999999999999</v>
      </c>
      <c r="F34" s="26"/>
      <c r="G34" s="26"/>
      <c r="H34"/>
      <c r="I34"/>
      <c r="J34"/>
      <c r="K34"/>
      <c r="L34"/>
    </row>
    <row r="35" spans="1:22">
      <c r="A35" s="81"/>
      <c r="B35" s="5" t="s">
        <v>86</v>
      </c>
      <c r="C35">
        <v>38.659999999999997</v>
      </c>
      <c r="D35" s="26">
        <v>100</v>
      </c>
      <c r="E35" s="26">
        <f t="shared" si="0"/>
        <v>3.8659999999999997</v>
      </c>
      <c r="F35" s="26"/>
      <c r="G35" s="26"/>
      <c r="H35"/>
      <c r="I35"/>
      <c r="J35"/>
      <c r="K35"/>
      <c r="L35"/>
    </row>
    <row r="36" spans="1:22">
      <c r="A36" s="81"/>
      <c r="B36" s="5" t="s">
        <v>87</v>
      </c>
      <c r="C36">
        <v>37.78</v>
      </c>
      <c r="D36" s="26">
        <v>100</v>
      </c>
      <c r="E36" s="26">
        <f t="shared" si="0"/>
        <v>3.778</v>
      </c>
      <c r="F36" s="26"/>
      <c r="G36" s="26"/>
      <c r="H36"/>
      <c r="I36"/>
      <c r="J36"/>
      <c r="K36"/>
      <c r="L36"/>
    </row>
    <row r="37" spans="1:22">
      <c r="A37" s="81"/>
      <c r="B37" s="5" t="s">
        <v>88</v>
      </c>
      <c r="C37">
        <v>37.950000000000003</v>
      </c>
      <c r="D37" s="26">
        <v>100</v>
      </c>
      <c r="E37" s="26">
        <f t="shared" si="0"/>
        <v>3.7950000000000004</v>
      </c>
      <c r="F37" s="26"/>
      <c r="G37" s="26"/>
      <c r="H37"/>
      <c r="I37"/>
      <c r="J37"/>
      <c r="K37"/>
      <c r="L37"/>
    </row>
    <row r="38" spans="1:22">
      <c r="A38" s="81"/>
      <c r="B38" s="5" t="s">
        <v>89</v>
      </c>
      <c r="C38">
        <v>32.82</v>
      </c>
      <c r="D38" s="26">
        <v>100</v>
      </c>
      <c r="E38" s="26">
        <f t="shared" si="0"/>
        <v>3.282</v>
      </c>
      <c r="F38" s="26"/>
      <c r="G38" s="26"/>
      <c r="H38"/>
      <c r="I38"/>
      <c r="J38"/>
      <c r="K38"/>
      <c r="L38"/>
    </row>
    <row r="39" spans="1:22">
      <c r="A39" s="81"/>
      <c r="B39" s="5" t="s">
        <v>90</v>
      </c>
      <c r="C39">
        <v>33.67</v>
      </c>
      <c r="D39" s="26">
        <v>100</v>
      </c>
      <c r="E39" s="26">
        <f t="shared" si="0"/>
        <v>3.367</v>
      </c>
      <c r="F39" s="27">
        <f t="shared" ref="F39" si="9">(E34+E35+E36+E37+E38+E39)/6</f>
        <v>3.6540000000000004</v>
      </c>
      <c r="G39" s="27">
        <f t="shared" ref="G39" si="10">_xlfn.STDEV.S(E34:E39)</f>
        <v>0.25848713701072246</v>
      </c>
      <c r="H39"/>
      <c r="I39"/>
      <c r="J39"/>
      <c r="K39"/>
      <c r="L39"/>
    </row>
    <row r="41" spans="1:22">
      <c r="A41" s="40" t="s">
        <v>188</v>
      </c>
      <c r="B41" s="27" t="s">
        <v>45</v>
      </c>
      <c r="C41" s="27" t="s">
        <v>373</v>
      </c>
      <c r="D41" s="5" t="s">
        <v>319</v>
      </c>
      <c r="E41" s="27" t="s">
        <v>374</v>
      </c>
      <c r="F41" s="27" t="s">
        <v>15</v>
      </c>
      <c r="G41" s="27" t="s">
        <v>3</v>
      </c>
      <c r="I41" s="40" t="s">
        <v>188</v>
      </c>
      <c r="J41" s="27" t="s">
        <v>45</v>
      </c>
      <c r="K41" s="27" t="s">
        <v>373</v>
      </c>
      <c r="L41" s="5" t="s">
        <v>319</v>
      </c>
      <c r="M41" s="27" t="s">
        <v>374</v>
      </c>
      <c r="N41" s="27" t="s">
        <v>15</v>
      </c>
      <c r="O41" s="27" t="s">
        <v>3</v>
      </c>
      <c r="Q41" s="27" t="s">
        <v>15</v>
      </c>
      <c r="T41" s="27" t="s">
        <v>3</v>
      </c>
    </row>
    <row r="42" spans="1:22">
      <c r="A42" s="81" t="s">
        <v>18</v>
      </c>
      <c r="B42" s="27" t="s">
        <v>324</v>
      </c>
      <c r="C42" s="27" t="s">
        <v>38</v>
      </c>
      <c r="D42" s="27">
        <v>10</v>
      </c>
      <c r="E42" s="27" t="e">
        <f>C42*D42/1000</f>
        <v>#VALUE!</v>
      </c>
      <c r="I42" s="81" t="s">
        <v>22</v>
      </c>
      <c r="J42" s="27" t="s">
        <v>324</v>
      </c>
      <c r="K42" s="27" t="s">
        <v>38</v>
      </c>
      <c r="L42" s="27">
        <v>10</v>
      </c>
      <c r="M42" s="27" t="e">
        <f>K42*L42/1000</f>
        <v>#VALUE!</v>
      </c>
      <c r="Q42" s="73" t="s">
        <v>374</v>
      </c>
      <c r="R42" s="27" t="s">
        <v>18</v>
      </c>
      <c r="S42" s="27" t="s">
        <v>22</v>
      </c>
      <c r="T42" s="73" t="s">
        <v>374</v>
      </c>
      <c r="U42" s="27" t="s">
        <v>18</v>
      </c>
      <c r="V42" s="27" t="s">
        <v>22</v>
      </c>
    </row>
    <row r="43" spans="1:22">
      <c r="A43" s="81"/>
      <c r="B43" s="27" t="s">
        <v>325</v>
      </c>
      <c r="C43" s="27" t="s">
        <v>38</v>
      </c>
      <c r="D43" s="27">
        <v>10</v>
      </c>
      <c r="E43" s="29" t="e">
        <f t="shared" ref="E43:E71" si="11">C43*D43/1000</f>
        <v>#VALUE!</v>
      </c>
      <c r="I43" s="81"/>
      <c r="J43" s="27" t="s">
        <v>325</v>
      </c>
      <c r="K43" s="27" t="s">
        <v>38</v>
      </c>
      <c r="L43" s="27">
        <v>10</v>
      </c>
      <c r="M43" s="29" t="e">
        <f t="shared" ref="M43:M71" si="12">K43*L43/1000</f>
        <v>#VALUE!</v>
      </c>
      <c r="Q43" s="27" t="s">
        <v>40</v>
      </c>
      <c r="R43" s="27" t="e">
        <f>F47</f>
        <v>#VALUE!</v>
      </c>
      <c r="S43" s="27" t="e">
        <f>N47</f>
        <v>#VALUE!</v>
      </c>
      <c r="T43" s="27" t="s">
        <v>40</v>
      </c>
      <c r="U43" s="27" t="e">
        <f>G47</f>
        <v>#VALUE!</v>
      </c>
      <c r="V43" s="27" t="e">
        <f>O47</f>
        <v>#VALUE!</v>
      </c>
    </row>
    <row r="44" spans="1:22">
      <c r="A44" s="81"/>
      <c r="B44" s="27" t="s">
        <v>326</v>
      </c>
      <c r="C44" s="27" t="s">
        <v>38</v>
      </c>
      <c r="D44" s="27">
        <v>10</v>
      </c>
      <c r="E44" s="29" t="e">
        <f t="shared" si="11"/>
        <v>#VALUE!</v>
      </c>
      <c r="I44" s="81"/>
      <c r="J44" s="27" t="s">
        <v>326</v>
      </c>
      <c r="K44" s="27" t="s">
        <v>38</v>
      </c>
      <c r="L44" s="27">
        <v>10</v>
      </c>
      <c r="M44" s="29" t="e">
        <f t="shared" si="12"/>
        <v>#VALUE!</v>
      </c>
      <c r="Q44" s="27" t="s">
        <v>48</v>
      </c>
      <c r="R44" s="27" t="e">
        <f>F53</f>
        <v>#VALUE!</v>
      </c>
      <c r="S44" s="27" t="e">
        <f>N53</f>
        <v>#VALUE!</v>
      </c>
      <c r="T44" s="27" t="s">
        <v>48</v>
      </c>
      <c r="U44" s="27" t="e">
        <f>G53</f>
        <v>#VALUE!</v>
      </c>
      <c r="V44" s="27" t="e">
        <f>O53</f>
        <v>#VALUE!</v>
      </c>
    </row>
    <row r="45" spans="1:22">
      <c r="A45" s="81"/>
      <c r="B45" s="27" t="s">
        <v>327</v>
      </c>
      <c r="C45" s="27" t="s">
        <v>38</v>
      </c>
      <c r="D45" s="27">
        <v>10</v>
      </c>
      <c r="E45" s="29" t="e">
        <f t="shared" si="11"/>
        <v>#VALUE!</v>
      </c>
      <c r="I45" s="81"/>
      <c r="J45" s="27" t="s">
        <v>327</v>
      </c>
      <c r="K45" s="27" t="s">
        <v>38</v>
      </c>
      <c r="L45" s="27">
        <v>10</v>
      </c>
      <c r="M45" s="29" t="e">
        <f t="shared" si="12"/>
        <v>#VALUE!</v>
      </c>
      <c r="Q45" s="27" t="s">
        <v>49</v>
      </c>
      <c r="R45" s="27">
        <f>F59</f>
        <v>0.76241666666666674</v>
      </c>
      <c r="S45" s="27" t="e">
        <f>N59</f>
        <v>#VALUE!</v>
      </c>
      <c r="T45" s="27" t="s">
        <v>49</v>
      </c>
      <c r="U45" s="27">
        <f>G59</f>
        <v>3.5756701003681342E-2</v>
      </c>
      <c r="V45" s="27" t="e">
        <f>O59</f>
        <v>#VALUE!</v>
      </c>
    </row>
    <row r="46" spans="1:22">
      <c r="A46" s="81"/>
      <c r="B46" s="27" t="s">
        <v>328</v>
      </c>
      <c r="C46" s="27" t="s">
        <v>38</v>
      </c>
      <c r="D46" s="27">
        <v>10</v>
      </c>
      <c r="E46" s="29" t="e">
        <f t="shared" si="11"/>
        <v>#VALUE!</v>
      </c>
      <c r="I46" s="81"/>
      <c r="J46" s="27" t="s">
        <v>328</v>
      </c>
      <c r="K46" s="27" t="s">
        <v>38</v>
      </c>
      <c r="L46" s="27">
        <v>10</v>
      </c>
      <c r="M46" s="29" t="e">
        <f t="shared" si="12"/>
        <v>#VALUE!</v>
      </c>
      <c r="Q46" s="27" t="s">
        <v>50</v>
      </c>
      <c r="R46" s="27" t="e">
        <f>F65</f>
        <v>#VALUE!</v>
      </c>
      <c r="S46" s="27" t="e">
        <f>N65</f>
        <v>#VALUE!</v>
      </c>
      <c r="T46" s="27" t="s">
        <v>50</v>
      </c>
      <c r="U46" s="27" t="e">
        <f>G65</f>
        <v>#VALUE!</v>
      </c>
      <c r="V46" s="27" t="e">
        <f>O65</f>
        <v>#VALUE!</v>
      </c>
    </row>
    <row r="47" spans="1:22">
      <c r="A47" s="81"/>
      <c r="B47" s="27" t="s">
        <v>329</v>
      </c>
      <c r="C47" s="27" t="s">
        <v>38</v>
      </c>
      <c r="D47" s="27">
        <v>10</v>
      </c>
      <c r="E47" s="29" t="e">
        <f t="shared" si="11"/>
        <v>#VALUE!</v>
      </c>
      <c r="F47" s="27" t="e">
        <f>(E42+E43+E44+E45+E46+E47)/6</f>
        <v>#VALUE!</v>
      </c>
      <c r="G47" s="27" t="e">
        <f>_xlfn.STDEV.S(E42:E47)</f>
        <v>#VALUE!</v>
      </c>
      <c r="I47" s="81"/>
      <c r="J47" s="27" t="s">
        <v>329</v>
      </c>
      <c r="K47" s="27" t="s">
        <v>38</v>
      </c>
      <c r="L47" s="27">
        <v>10</v>
      </c>
      <c r="M47" s="29" t="e">
        <f t="shared" si="12"/>
        <v>#VALUE!</v>
      </c>
      <c r="N47" s="27" t="e">
        <f>(M42+M43+M44+M45+M46+M47)/6</f>
        <v>#VALUE!</v>
      </c>
      <c r="O47" s="27" t="e">
        <f>_xlfn.STDEV.S(M42:M47)</f>
        <v>#VALUE!</v>
      </c>
      <c r="Q47" s="27" t="s">
        <v>51</v>
      </c>
      <c r="R47" s="27">
        <f>F71</f>
        <v>0.40833333333333327</v>
      </c>
      <c r="S47" s="27" t="e">
        <f>N71</f>
        <v>#VALUE!</v>
      </c>
      <c r="T47" s="27" t="s">
        <v>51</v>
      </c>
      <c r="U47" s="27">
        <f>G71</f>
        <v>5.3069451350722406E-2</v>
      </c>
      <c r="V47" s="27" t="e">
        <f>O71</f>
        <v>#VALUE!</v>
      </c>
    </row>
    <row r="48" spans="1:22">
      <c r="A48" s="81"/>
      <c r="B48" s="27" t="s">
        <v>330</v>
      </c>
      <c r="C48" s="27" t="s">
        <v>38</v>
      </c>
      <c r="D48" s="27">
        <v>10</v>
      </c>
      <c r="E48" s="29" t="e">
        <f t="shared" si="11"/>
        <v>#VALUE!</v>
      </c>
      <c r="I48" s="81"/>
      <c r="J48" s="27" t="s">
        <v>330</v>
      </c>
      <c r="K48" s="27" t="s">
        <v>38</v>
      </c>
      <c r="L48" s="27">
        <v>10</v>
      </c>
      <c r="M48" s="29" t="e">
        <f t="shared" si="12"/>
        <v>#VALUE!</v>
      </c>
    </row>
    <row r="49" spans="1:15">
      <c r="A49" s="81"/>
      <c r="B49" s="27" t="s">
        <v>331</v>
      </c>
      <c r="C49" s="27" t="s">
        <v>38</v>
      </c>
      <c r="D49" s="27">
        <v>10</v>
      </c>
      <c r="E49" s="29" t="e">
        <f t="shared" si="11"/>
        <v>#VALUE!</v>
      </c>
      <c r="I49" s="81"/>
      <c r="J49" s="27" t="s">
        <v>331</v>
      </c>
      <c r="K49" s="27" t="s">
        <v>38</v>
      </c>
      <c r="L49" s="27">
        <v>10</v>
      </c>
      <c r="M49" s="29" t="e">
        <f t="shared" si="12"/>
        <v>#VALUE!</v>
      </c>
    </row>
    <row r="50" spans="1:15">
      <c r="A50" s="81"/>
      <c r="B50" s="27" t="s">
        <v>332</v>
      </c>
      <c r="C50" s="27" t="s">
        <v>38</v>
      </c>
      <c r="D50" s="27">
        <v>10</v>
      </c>
      <c r="E50" s="29" t="e">
        <f t="shared" si="11"/>
        <v>#VALUE!</v>
      </c>
      <c r="I50" s="81"/>
      <c r="J50" s="27" t="s">
        <v>332</v>
      </c>
      <c r="K50" s="27" t="s">
        <v>38</v>
      </c>
      <c r="L50" s="27">
        <v>10</v>
      </c>
      <c r="M50" s="29" t="e">
        <f t="shared" si="12"/>
        <v>#VALUE!</v>
      </c>
    </row>
    <row r="51" spans="1:15">
      <c r="A51" s="81"/>
      <c r="B51" s="27" t="s">
        <v>333</v>
      </c>
      <c r="C51" s="27" t="s">
        <v>38</v>
      </c>
      <c r="D51" s="27">
        <v>10</v>
      </c>
      <c r="E51" s="29" t="e">
        <f t="shared" si="11"/>
        <v>#VALUE!</v>
      </c>
      <c r="I51" s="81"/>
      <c r="J51" s="27" t="s">
        <v>333</v>
      </c>
      <c r="K51" s="27" t="s">
        <v>38</v>
      </c>
      <c r="L51" s="27">
        <v>10</v>
      </c>
      <c r="M51" s="29" t="e">
        <f t="shared" si="12"/>
        <v>#VALUE!</v>
      </c>
    </row>
    <row r="52" spans="1:15">
      <c r="A52" s="81"/>
      <c r="B52" s="27" t="s">
        <v>334</v>
      </c>
      <c r="C52" s="27" t="s">
        <v>38</v>
      </c>
      <c r="D52" s="27">
        <v>10</v>
      </c>
      <c r="E52" s="29" t="e">
        <f t="shared" si="11"/>
        <v>#VALUE!</v>
      </c>
      <c r="I52" s="81"/>
      <c r="J52" s="27" t="s">
        <v>334</v>
      </c>
      <c r="K52" s="27" t="s">
        <v>38</v>
      </c>
      <c r="L52" s="27">
        <v>10</v>
      </c>
      <c r="M52" s="29" t="e">
        <f t="shared" si="12"/>
        <v>#VALUE!</v>
      </c>
    </row>
    <row r="53" spans="1:15">
      <c r="A53" s="81"/>
      <c r="B53" s="27" t="s">
        <v>335</v>
      </c>
      <c r="C53" s="27" t="s">
        <v>38</v>
      </c>
      <c r="D53" s="27">
        <v>10</v>
      </c>
      <c r="E53" s="29" t="e">
        <f t="shared" si="11"/>
        <v>#VALUE!</v>
      </c>
      <c r="F53" s="27" t="e">
        <f t="shared" ref="F53" si="13">(E48+E49+E50+E51+E52+E53)/6</f>
        <v>#VALUE!</v>
      </c>
      <c r="G53" s="27" t="e">
        <f t="shared" ref="G53" si="14">_xlfn.STDEV.S(E48:E53)</f>
        <v>#VALUE!</v>
      </c>
      <c r="I53" s="81"/>
      <c r="J53" s="27" t="s">
        <v>335</v>
      </c>
      <c r="K53" s="27" t="s">
        <v>38</v>
      </c>
      <c r="L53" s="27">
        <v>10</v>
      </c>
      <c r="M53" s="29" t="e">
        <f t="shared" si="12"/>
        <v>#VALUE!</v>
      </c>
      <c r="N53" s="27" t="e">
        <f t="shared" ref="N53" si="15">(M48+M49+M50+M51+M52+M53)/6</f>
        <v>#VALUE!</v>
      </c>
      <c r="O53" s="27" t="e">
        <f t="shared" ref="O53" si="16">_xlfn.STDEV.S(M48:M53)</f>
        <v>#VALUE!</v>
      </c>
    </row>
    <row r="54" spans="1:15">
      <c r="A54" s="81"/>
      <c r="B54" s="27" t="s">
        <v>336</v>
      </c>
      <c r="C54" s="27">
        <v>15.57</v>
      </c>
      <c r="D54" s="27">
        <v>50</v>
      </c>
      <c r="E54" s="29">
        <f t="shared" si="11"/>
        <v>0.77849999999999997</v>
      </c>
      <c r="I54" s="81"/>
      <c r="J54" s="27" t="s">
        <v>336</v>
      </c>
      <c r="K54" s="27" t="s">
        <v>38</v>
      </c>
      <c r="L54" s="27">
        <v>10</v>
      </c>
      <c r="M54" s="29" t="e">
        <f t="shared" si="12"/>
        <v>#VALUE!</v>
      </c>
    </row>
    <row r="55" spans="1:15">
      <c r="A55" s="81"/>
      <c r="B55" s="27" t="s">
        <v>337</v>
      </c>
      <c r="C55" s="27">
        <v>15.48</v>
      </c>
      <c r="D55" s="27">
        <v>50</v>
      </c>
      <c r="E55" s="29">
        <f t="shared" si="11"/>
        <v>0.77400000000000002</v>
      </c>
      <c r="I55" s="81"/>
      <c r="J55" s="27" t="s">
        <v>337</v>
      </c>
      <c r="K55" s="27" t="s">
        <v>38</v>
      </c>
      <c r="L55" s="27">
        <v>10</v>
      </c>
      <c r="M55" s="29" t="e">
        <f t="shared" si="12"/>
        <v>#VALUE!</v>
      </c>
    </row>
    <row r="56" spans="1:15">
      <c r="A56" s="81"/>
      <c r="B56" s="27" t="s">
        <v>338</v>
      </c>
      <c r="C56" s="27">
        <v>15.32</v>
      </c>
      <c r="D56" s="27">
        <v>50</v>
      </c>
      <c r="E56" s="29">
        <f t="shared" si="11"/>
        <v>0.76600000000000001</v>
      </c>
      <c r="I56" s="81"/>
      <c r="J56" s="27" t="s">
        <v>338</v>
      </c>
      <c r="K56" s="27" t="s">
        <v>38</v>
      </c>
      <c r="L56" s="27">
        <v>10</v>
      </c>
      <c r="M56" s="29" t="e">
        <f t="shared" si="12"/>
        <v>#VALUE!</v>
      </c>
    </row>
    <row r="57" spans="1:15">
      <c r="A57" s="81"/>
      <c r="B57" s="27" t="s">
        <v>339</v>
      </c>
      <c r="C57" s="27">
        <v>15.3</v>
      </c>
      <c r="D57" s="27">
        <v>50</v>
      </c>
      <c r="E57" s="29">
        <f t="shared" si="11"/>
        <v>0.76500000000000001</v>
      </c>
      <c r="I57" s="81"/>
      <c r="J57" s="27" t="s">
        <v>339</v>
      </c>
      <c r="K57" s="27" t="s">
        <v>38</v>
      </c>
      <c r="L57" s="27">
        <v>10</v>
      </c>
      <c r="M57" s="29" t="e">
        <f t="shared" si="12"/>
        <v>#VALUE!</v>
      </c>
    </row>
    <row r="58" spans="1:15">
      <c r="A58" s="81"/>
      <c r="B58" s="27" t="s">
        <v>340</v>
      </c>
      <c r="C58" s="27">
        <v>13.87</v>
      </c>
      <c r="D58" s="27">
        <v>50</v>
      </c>
      <c r="E58" s="29">
        <f t="shared" si="11"/>
        <v>0.69350000000000001</v>
      </c>
      <c r="I58" s="81"/>
      <c r="J58" s="27" t="s">
        <v>340</v>
      </c>
      <c r="K58" s="27" t="s">
        <v>38</v>
      </c>
      <c r="L58" s="27">
        <v>10</v>
      </c>
      <c r="M58" s="29" t="e">
        <f t="shared" si="12"/>
        <v>#VALUE!</v>
      </c>
    </row>
    <row r="59" spans="1:15">
      <c r="A59" s="81"/>
      <c r="B59" s="27" t="s">
        <v>341</v>
      </c>
      <c r="C59" s="27">
        <v>15.95</v>
      </c>
      <c r="D59" s="27">
        <v>50</v>
      </c>
      <c r="E59" s="29">
        <f t="shared" si="11"/>
        <v>0.79749999999999999</v>
      </c>
      <c r="F59" s="27">
        <f t="shared" ref="F59" si="17">(E54+E55+E56+E57+E58+E59)/6</f>
        <v>0.76241666666666674</v>
      </c>
      <c r="G59" s="27">
        <f t="shared" ref="G59" si="18">_xlfn.STDEV.S(E54:E59)</f>
        <v>3.5756701003681342E-2</v>
      </c>
      <c r="I59" s="81"/>
      <c r="J59" s="27" t="s">
        <v>341</v>
      </c>
      <c r="K59" s="27" t="s">
        <v>38</v>
      </c>
      <c r="L59" s="27">
        <v>10</v>
      </c>
      <c r="M59" s="29" t="e">
        <f t="shared" si="12"/>
        <v>#VALUE!</v>
      </c>
      <c r="N59" s="27" t="e">
        <f t="shared" ref="N59" si="19">(M54+M55+M56+M57+M58+M59)/6</f>
        <v>#VALUE!</v>
      </c>
      <c r="O59" s="27" t="e">
        <f t="shared" ref="O59" si="20">_xlfn.STDEV.S(M54:M59)</f>
        <v>#VALUE!</v>
      </c>
    </row>
    <row r="60" spans="1:15">
      <c r="A60" s="81"/>
      <c r="B60" s="27" t="s">
        <v>342</v>
      </c>
      <c r="C60" s="27" t="s">
        <v>38</v>
      </c>
      <c r="D60" s="27">
        <v>10</v>
      </c>
      <c r="E60" s="29" t="e">
        <f t="shared" si="11"/>
        <v>#VALUE!</v>
      </c>
      <c r="I60" s="81"/>
      <c r="J60" s="27" t="s">
        <v>342</v>
      </c>
      <c r="K60" s="27" t="s">
        <v>38</v>
      </c>
      <c r="L60" s="27">
        <v>10</v>
      </c>
      <c r="M60" s="29" t="e">
        <f t="shared" si="12"/>
        <v>#VALUE!</v>
      </c>
    </row>
    <row r="61" spans="1:15">
      <c r="A61" s="81"/>
      <c r="B61" s="27" t="s">
        <v>343</v>
      </c>
      <c r="C61" s="27" t="s">
        <v>38</v>
      </c>
      <c r="D61" s="27">
        <v>10</v>
      </c>
      <c r="E61" s="29" t="e">
        <f t="shared" si="11"/>
        <v>#VALUE!</v>
      </c>
      <c r="I61" s="81"/>
      <c r="J61" s="27" t="s">
        <v>343</v>
      </c>
      <c r="K61" s="27" t="s">
        <v>38</v>
      </c>
      <c r="L61" s="27">
        <v>10</v>
      </c>
      <c r="M61" s="29" t="e">
        <f t="shared" si="12"/>
        <v>#VALUE!</v>
      </c>
    </row>
    <row r="62" spans="1:15">
      <c r="A62" s="81"/>
      <c r="B62" s="27" t="s">
        <v>344</v>
      </c>
      <c r="C62" s="27" t="s">
        <v>38</v>
      </c>
      <c r="D62" s="27">
        <v>10</v>
      </c>
      <c r="E62" s="29" t="e">
        <f t="shared" si="11"/>
        <v>#VALUE!</v>
      </c>
      <c r="I62" s="81"/>
      <c r="J62" s="27" t="s">
        <v>344</v>
      </c>
      <c r="K62" s="27" t="s">
        <v>38</v>
      </c>
      <c r="L62" s="27">
        <v>10</v>
      </c>
      <c r="M62" s="29" t="e">
        <f t="shared" si="12"/>
        <v>#VALUE!</v>
      </c>
    </row>
    <row r="63" spans="1:15">
      <c r="A63" s="81"/>
      <c r="B63" s="27" t="s">
        <v>345</v>
      </c>
      <c r="C63" s="27" t="s">
        <v>38</v>
      </c>
      <c r="D63" s="27">
        <v>10</v>
      </c>
      <c r="E63" s="29" t="e">
        <f t="shared" si="11"/>
        <v>#VALUE!</v>
      </c>
      <c r="I63" s="81"/>
      <c r="J63" s="27" t="s">
        <v>345</v>
      </c>
      <c r="K63" s="27" t="s">
        <v>38</v>
      </c>
      <c r="L63" s="27">
        <v>10</v>
      </c>
      <c r="M63" s="29" t="e">
        <f t="shared" si="12"/>
        <v>#VALUE!</v>
      </c>
    </row>
    <row r="64" spans="1:15">
      <c r="A64" s="81"/>
      <c r="B64" s="27" t="s">
        <v>346</v>
      </c>
      <c r="C64" s="27" t="s">
        <v>38</v>
      </c>
      <c r="D64" s="27">
        <v>10</v>
      </c>
      <c r="E64" s="29" t="e">
        <f t="shared" si="11"/>
        <v>#VALUE!</v>
      </c>
      <c r="I64" s="81"/>
      <c r="J64" s="27" t="s">
        <v>346</v>
      </c>
      <c r="K64" s="27" t="s">
        <v>38</v>
      </c>
      <c r="L64" s="27">
        <v>10</v>
      </c>
      <c r="M64" s="29" t="e">
        <f t="shared" si="12"/>
        <v>#VALUE!</v>
      </c>
    </row>
    <row r="65" spans="1:15">
      <c r="A65" s="81"/>
      <c r="B65" s="27" t="s">
        <v>347</v>
      </c>
      <c r="C65" s="27" t="s">
        <v>38</v>
      </c>
      <c r="D65" s="27">
        <v>10</v>
      </c>
      <c r="E65" s="29" t="e">
        <f t="shared" si="11"/>
        <v>#VALUE!</v>
      </c>
      <c r="F65" s="27" t="e">
        <f t="shared" ref="F65" si="21">(E60+E61+E62+E63+E64+E65)/6</f>
        <v>#VALUE!</v>
      </c>
      <c r="G65" s="27" t="e">
        <f t="shared" ref="G65" si="22">_xlfn.STDEV.S(E60:E65)</f>
        <v>#VALUE!</v>
      </c>
      <c r="I65" s="81"/>
      <c r="J65" s="27" t="s">
        <v>347</v>
      </c>
      <c r="K65" s="27" t="s">
        <v>38</v>
      </c>
      <c r="L65" s="27">
        <v>10</v>
      </c>
      <c r="M65" s="29" t="e">
        <f t="shared" si="12"/>
        <v>#VALUE!</v>
      </c>
      <c r="N65" s="27" t="e">
        <f t="shared" ref="N65" si="23">(M60+M61+M62+M63+M64+M65)/6</f>
        <v>#VALUE!</v>
      </c>
      <c r="O65" s="27" t="e">
        <f t="shared" ref="O65" si="24">_xlfn.STDEV.S(M60:M65)</f>
        <v>#VALUE!</v>
      </c>
    </row>
    <row r="66" spans="1:15">
      <c r="A66" s="81"/>
      <c r="B66" s="27" t="s">
        <v>348</v>
      </c>
      <c r="C66" s="27">
        <v>7.44</v>
      </c>
      <c r="D66" s="27">
        <v>50</v>
      </c>
      <c r="E66" s="29">
        <f t="shared" si="11"/>
        <v>0.372</v>
      </c>
      <c r="I66" s="81"/>
      <c r="J66" s="27" t="s">
        <v>348</v>
      </c>
      <c r="K66" s="27" t="s">
        <v>38</v>
      </c>
      <c r="L66" s="27">
        <v>10</v>
      </c>
      <c r="M66" s="29" t="e">
        <f t="shared" si="12"/>
        <v>#VALUE!</v>
      </c>
    </row>
    <row r="67" spans="1:15">
      <c r="A67" s="81"/>
      <c r="B67" s="27" t="s">
        <v>349</v>
      </c>
      <c r="C67" s="27">
        <v>8.2200000000000006</v>
      </c>
      <c r="D67" s="27">
        <v>50</v>
      </c>
      <c r="E67" s="29">
        <f t="shared" si="11"/>
        <v>0.41100000000000003</v>
      </c>
      <c r="I67" s="81"/>
      <c r="J67" s="27" t="s">
        <v>349</v>
      </c>
      <c r="K67" s="27" t="s">
        <v>38</v>
      </c>
      <c r="L67" s="27">
        <v>10</v>
      </c>
      <c r="M67" s="29" t="e">
        <f t="shared" si="12"/>
        <v>#VALUE!</v>
      </c>
    </row>
    <row r="68" spans="1:15">
      <c r="A68" s="81"/>
      <c r="B68" s="27" t="s">
        <v>350</v>
      </c>
      <c r="C68" s="27">
        <v>9.44</v>
      </c>
      <c r="D68" s="27">
        <v>50</v>
      </c>
      <c r="E68" s="29">
        <f t="shared" si="11"/>
        <v>0.47199999999999998</v>
      </c>
      <c r="I68" s="81"/>
      <c r="J68" s="27" t="s">
        <v>350</v>
      </c>
      <c r="K68" s="27" t="s">
        <v>38</v>
      </c>
      <c r="L68" s="27">
        <v>10</v>
      </c>
      <c r="M68" s="29" t="e">
        <f t="shared" si="12"/>
        <v>#VALUE!</v>
      </c>
    </row>
    <row r="69" spans="1:15">
      <c r="A69" s="81"/>
      <c r="B69" s="27" t="s">
        <v>351</v>
      </c>
      <c r="C69" s="27">
        <v>9.42</v>
      </c>
      <c r="D69" s="27">
        <v>50</v>
      </c>
      <c r="E69" s="29">
        <f t="shared" si="11"/>
        <v>0.47099999999999997</v>
      </c>
      <c r="I69" s="81"/>
      <c r="J69" s="27" t="s">
        <v>351</v>
      </c>
      <c r="K69" s="27" t="s">
        <v>38</v>
      </c>
      <c r="L69" s="27">
        <v>10</v>
      </c>
      <c r="M69" s="29" t="e">
        <f t="shared" si="12"/>
        <v>#VALUE!</v>
      </c>
    </row>
    <row r="70" spans="1:15">
      <c r="A70" s="81"/>
      <c r="B70" s="27" t="s">
        <v>352</v>
      </c>
      <c r="C70" s="27">
        <v>7.55</v>
      </c>
      <c r="D70" s="27">
        <v>50</v>
      </c>
      <c r="E70" s="29">
        <f t="shared" si="11"/>
        <v>0.3775</v>
      </c>
      <c r="I70" s="81"/>
      <c r="J70" s="27" t="s">
        <v>352</v>
      </c>
      <c r="K70" s="27" t="s">
        <v>38</v>
      </c>
      <c r="L70" s="27">
        <v>10</v>
      </c>
      <c r="M70" s="29" t="e">
        <f t="shared" si="12"/>
        <v>#VALUE!</v>
      </c>
    </row>
    <row r="71" spans="1:15">
      <c r="A71" s="81"/>
      <c r="B71" s="27" t="s">
        <v>353</v>
      </c>
      <c r="C71" s="27">
        <v>6.93</v>
      </c>
      <c r="D71" s="27">
        <v>50</v>
      </c>
      <c r="E71" s="29">
        <f t="shared" si="11"/>
        <v>0.34649999999999997</v>
      </c>
      <c r="F71" s="27">
        <f t="shared" ref="F71" si="25">(E66+E67+E68+E69+E70+E71)/6</f>
        <v>0.40833333333333327</v>
      </c>
      <c r="G71" s="27">
        <f t="shared" ref="G71" si="26">_xlfn.STDEV.S(E66:E71)</f>
        <v>5.3069451350722406E-2</v>
      </c>
      <c r="I71" s="81"/>
      <c r="J71" s="27" t="s">
        <v>353</v>
      </c>
      <c r="K71" s="27" t="s">
        <v>38</v>
      </c>
      <c r="L71" s="27">
        <v>10</v>
      </c>
      <c r="M71" s="29" t="e">
        <f t="shared" si="12"/>
        <v>#VALUE!</v>
      </c>
      <c r="N71" s="27" t="e">
        <f t="shared" ref="N71" si="27">(M66+M67+M68+M69+M70+M71)/6</f>
        <v>#VALUE!</v>
      </c>
      <c r="O71" s="27" t="e">
        <f t="shared" ref="O71" si="28">_xlfn.STDEV.S(M66:M71)</f>
        <v>#VALUE!</v>
      </c>
    </row>
  </sheetData>
  <mergeCells count="3">
    <mergeCell ref="A42:A71"/>
    <mergeCell ref="I42:I71"/>
    <mergeCell ref="A4:A39"/>
  </mergeCells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Experimental plan</vt:lpstr>
      <vt:lpstr>TPS hydrolysis</vt:lpstr>
      <vt:lpstr>Fermentation</vt:lpstr>
      <vt:lpstr>Weight</vt:lpstr>
      <vt:lpstr>VFAs</vt:lpstr>
      <vt:lpstr>PSD</vt:lpstr>
      <vt:lpstr>XRD</vt:lpstr>
      <vt:lpstr>FTIR</vt:lpstr>
      <vt:lpstr>Lactate</vt:lpstr>
      <vt:lpstr>Sugar</vt:lpstr>
      <vt:lpstr>TPA</vt:lpstr>
      <vt:lpstr>1,4-BDO</vt:lpstr>
      <vt:lpstr>AA</vt:lpstr>
      <vt:lpstr>SCOD distribution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Zeng, Weishen</dc:creator>
  <cp:lastModifiedBy>Zeng, Weishen</cp:lastModifiedBy>
  <dcterms:created xsi:type="dcterms:W3CDTF">2015-06-05T18:17:20Z</dcterms:created>
  <dcterms:modified xsi:type="dcterms:W3CDTF">2025-05-02T08:12:13Z</dcterms:modified>
</cp:coreProperties>
</file>